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630"/>
  </bookViews>
  <sheets>
    <sheet name="LDI 2020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4" i="1" l="1"/>
  <c r="E217" i="1" l="1"/>
  <c r="E213" i="1"/>
  <c r="E209" i="1"/>
  <c r="E202" i="1"/>
  <c r="E201" i="1" s="1"/>
  <c r="E183" i="1" s="1"/>
  <c r="E196" i="1"/>
  <c r="E194" i="1"/>
  <c r="E197" i="1" s="1"/>
  <c r="E193" i="1"/>
  <c r="E192" i="1"/>
  <c r="E191" i="1"/>
  <c r="E190" i="1"/>
  <c r="E189" i="1"/>
  <c r="E188" i="1"/>
  <c r="E187" i="1"/>
  <c r="E186" i="1"/>
  <c r="E167" i="1"/>
  <c r="E158" i="1" s="1"/>
  <c r="E151" i="1"/>
  <c r="E144" i="1" s="1"/>
  <c r="E139" i="1"/>
  <c r="E133" i="1"/>
  <c r="E129" i="1"/>
  <c r="E124" i="1"/>
  <c r="E123" i="1"/>
  <c r="E120" i="1"/>
  <c r="E107" i="1"/>
  <c r="E94" i="1"/>
  <c r="E85" i="1"/>
  <c r="E82" i="1" s="1"/>
  <c r="E83" i="1"/>
  <c r="E77" i="1"/>
  <c r="E76" i="1"/>
  <c r="E70" i="1"/>
  <c r="E66" i="1"/>
  <c r="E55" i="1"/>
  <c r="E48" i="1"/>
  <c r="E44" i="1"/>
  <c r="E38" i="1"/>
  <c r="E34" i="1"/>
  <c r="E29" i="1"/>
  <c r="E26" i="1"/>
  <c r="E21" i="1"/>
  <c r="E11" i="1"/>
  <c r="E10" i="1"/>
  <c r="E9" i="1" s="1"/>
  <c r="E47" i="1" l="1"/>
  <c r="E105" i="1"/>
  <c r="E7" i="1" s="1"/>
</calcChain>
</file>

<file path=xl/sharedStrings.xml><?xml version="1.0" encoding="utf-8"?>
<sst xmlns="http://schemas.openxmlformats.org/spreadsheetml/2006/main" count="236" uniqueCount="224">
  <si>
    <t>GOBIERNO DEL ESTADO DE SINALOA</t>
  </si>
  <si>
    <t>PESOS</t>
  </si>
  <si>
    <t>Sinaloa</t>
  </si>
  <si>
    <t>Ingreso Estimado</t>
  </si>
  <si>
    <t>Anual</t>
  </si>
  <si>
    <t>Total</t>
  </si>
  <si>
    <t>1. Impuestos</t>
  </si>
  <si>
    <t>1.1. Impuesto Sobre los Ingresos:</t>
  </si>
  <si>
    <t>Impuestos en materia de apuestas y sorteos:</t>
  </si>
  <si>
    <t>1.1.1.   Impuesto sobre la Obtención de Premios</t>
  </si>
  <si>
    <t xml:space="preserve">      Lotería Nacional</t>
  </si>
  <si>
    <t xml:space="preserve">      Pronósticos Deportivos</t>
  </si>
  <si>
    <t>1.1.2.   Impuesto por la Prestación de Servicios de Juegos con Apuestas y Concursos</t>
  </si>
  <si>
    <t xml:space="preserve">     Servicios de juegos con apuestas y concursos</t>
  </si>
  <si>
    <t xml:space="preserve">     Obtención de premios</t>
  </si>
  <si>
    <t>1.1.3. Impuesto a las Erogaciones en juegos con Apuestas</t>
  </si>
  <si>
    <t>1.2. Impuesto Sobre el Patrimonio:</t>
  </si>
  <si>
    <t>1.2.1. Impuesto sobre Tenencia o uso de Vehículos</t>
  </si>
  <si>
    <t>1.3. Impuestos Sobre la Producción, Consumo y las Transacciones:</t>
  </si>
  <si>
    <t>1.3.1. Impuestos sobre Adquisición de vehículos de motor usado</t>
  </si>
  <si>
    <t>1.3.2. Sobre la prestación de servicios de hospedaje</t>
  </si>
  <si>
    <t>1.3.3. Del Impuesto a Casas de Empeño</t>
  </si>
  <si>
    <t>1.4. Impuesto al Comercio Exterior</t>
  </si>
  <si>
    <t>1.5. Impuesto Sobre Nóminas y Asimilables:</t>
  </si>
  <si>
    <t xml:space="preserve"> </t>
  </si>
  <si>
    <t>1.5.1 Impuesto sobre Nóminas</t>
  </si>
  <si>
    <t>1.6. Impuesto Ecológicos</t>
  </si>
  <si>
    <t>1.7. Accesorios de Impuestos:</t>
  </si>
  <si>
    <t>1.7.1. Recargos</t>
  </si>
  <si>
    <t>1.7.2. Multas</t>
  </si>
  <si>
    <t>1.7.3. Honorarios de ejecución</t>
  </si>
  <si>
    <t>1.7.4. Gastos de ejecución</t>
  </si>
  <si>
    <t>1.8. Otros Impuestos:</t>
  </si>
  <si>
    <t>1.8.1. 10% Adicional Pro-educación Superior</t>
  </si>
  <si>
    <t>1.8.2. 20% Adicional Municipal</t>
  </si>
  <si>
    <t>1.9. Impuesto no Comprendidos en la Ley de Ingresos Vigente, Causados en Ejercicios Fiscales Anteriores Pendientes de Liquidación o Pago</t>
  </si>
  <si>
    <t>2. Cuotas y Aportaciones de Seguridad Social</t>
  </si>
  <si>
    <t>2.1. Aportaciones para Fondos de Vivienda</t>
  </si>
  <si>
    <t>2.2. Cuotas para la Seguridad Social</t>
  </si>
  <si>
    <t>2.3. Cuotas de Ahorro para el retiro</t>
  </si>
  <si>
    <t>2.4. Otras Cuotas y Aportaciones de Seguridad Social</t>
  </si>
  <si>
    <t>2.5. Accesorios de Cuotas y Aportaciones de Seguridad Social</t>
  </si>
  <si>
    <t>3. Contribuciones de Mejoras</t>
  </si>
  <si>
    <t>3.1. Contribuciones de Mejoras por Obras Públicas</t>
  </si>
  <si>
    <t>3.9. Contribuciones de Mejoras no Comprendidas en la Ley de Ingresos Vigente, Causadas en Ejercicios Fiscales Anteriores Pendientes de Liquidación o Pago</t>
  </si>
  <si>
    <t>4. Derechos</t>
  </si>
  <si>
    <t>4.1. Derechos  por el Uso, Goce, Aprovechamiento o Explotación de Bienes del Dominio Público:</t>
  </si>
  <si>
    <t>4.1.1. Publicaciones en el Periódico Oficial</t>
  </si>
  <si>
    <t>4.1.2. Derechos por la prestación de los servicios privados de seguridad</t>
  </si>
  <si>
    <t>4.1.3. Derechos de vía</t>
  </si>
  <si>
    <t>4.1.4. Por el uso o aprovechamiento de la autopista estatal "Benito Juárez"</t>
  </si>
  <si>
    <t>4.1.5. Por el uso o aprovechamiento del puente "San Miguel"</t>
  </si>
  <si>
    <t>4.2. Derechos a los Hidrocarburos (Derogado)</t>
  </si>
  <si>
    <t>4.3. Derechos por Prestación de Servicios:</t>
  </si>
  <si>
    <t>4.3.1. Legalización de firmas, certificaciones y expedición de copias de documentos</t>
  </si>
  <si>
    <t>4.3.2. Servicios de Copias de planos, avalúos y trabajos catastrales</t>
  </si>
  <si>
    <t>4.3.3. Actos del registro civil</t>
  </si>
  <si>
    <t>4.3.4. Legalización de títulos profesionales</t>
  </si>
  <si>
    <t>4.3.5. Licencias y servicios de tránsito</t>
  </si>
  <si>
    <t>4.3.6. Registro Público de la Propiedad y del Comercio</t>
  </si>
  <si>
    <t>4.3.7. Por servicios y recaudación a terceros</t>
  </si>
  <si>
    <t>4.3.8. Derechos por búsqueda de información pública no disponible, por reproducción y envío de materiales que contengan información pública del Gobierno del Estado de Sinaloa o de sus Entidades Públicas</t>
  </si>
  <si>
    <t>4.3.9. Por el otorgamiento de licencias, permisos o autorizaciones para el funcionamiento de establecimientos y locales para la venta y consumo de bebidas alcohólicas</t>
  </si>
  <si>
    <t>4.3.10. Derechos por la prestación de Servicios y Uso o Goce de Bienes del Dominio Público correspondientes a Organismos Descentralizados que conforman la Administración Pública Paraestatal</t>
  </si>
  <si>
    <t>4.4. Otros Derechos:</t>
  </si>
  <si>
    <t>4.4.1. Inspección y vigilancia de obra pública directa</t>
  </si>
  <si>
    <t>4.4.2. Derechos ecológicos por impacto ambiental</t>
  </si>
  <si>
    <t>4.4.3. Por otros conceptos, por los demás servicios públicos en que se haya establecido una contraprestación a cargo de los usuarios o beneficiarios</t>
  </si>
  <si>
    <t>4.5. Accesorios de Derechos:</t>
  </si>
  <si>
    <t>4.5.1.  Recargos</t>
  </si>
  <si>
    <t>4.5.2. Multas</t>
  </si>
  <si>
    <t>4.5.3. Honorarios de ejecución</t>
  </si>
  <si>
    <t>4.5.4. Gastos de ejecución</t>
  </si>
  <si>
    <t>4.9. Derechos no Comprendidos en la Ley de Ingresos Vigente, Causadas en Ejercicios Fiscales Anteriores Pendientes de Liquidación o Pago</t>
  </si>
  <si>
    <t>5. Productos</t>
  </si>
  <si>
    <t>5.1. Productos:</t>
  </si>
  <si>
    <t>5.1.1. Por Intereses recibidos</t>
  </si>
  <si>
    <t>5.1.2. Otros Productos</t>
  </si>
  <si>
    <t>5.2. Productos de Capital (Derogado)</t>
  </si>
  <si>
    <t>5.9. Productos no Comprendidos en la Ley de Ingresos Vigente, Causadas en Ejercicios Fiscales Anteriores Pendientes de Liquidación o Pago</t>
  </si>
  <si>
    <t>6. Aprovechamientos</t>
  </si>
  <si>
    <t>6.1. Aprovechamientos:</t>
  </si>
  <si>
    <t>6.1.1. Otros</t>
  </si>
  <si>
    <t>6.2. Aprovechamientos Patrimoniales:</t>
  </si>
  <si>
    <t>6.2.1. Cauciones cuya pérdida fuere declarada a favor del Estado</t>
  </si>
  <si>
    <t>6.2.2. Herencias vacantes</t>
  </si>
  <si>
    <t>6.2.3. Donaciones a favor del Estado</t>
  </si>
  <si>
    <t>6.2.4. Bienes mostrencos, bienes vacantes y tesoros</t>
  </si>
  <si>
    <t>6.2.5. Indemnizaciones por falso giro</t>
  </si>
  <si>
    <t>6.2.6. Otros Aprovechamientos Patrimoniales</t>
  </si>
  <si>
    <t>6.3. Accesorios de Aprovechamientos</t>
  </si>
  <si>
    <t>6.9. Aprovechamientos no Comprendidos en la Ley de Ingresos Vigente, Causadas en Ejercicios Fiscales Anteriores Pendientes de Liquidación o Pago</t>
  </si>
  <si>
    <t>7. Ingresos por Venta de Bienes, Prestación de Servicios y Otros Ingresos</t>
  </si>
  <si>
    <t>7.1. Ingresos por Venta de Bienes y Prestación de Servicios de Instituciones Públicas de Seguridad Social</t>
  </si>
  <si>
    <t>7.2. Ingresos por Venta de Bienes y Prestación de Servicios de Empresas Productivas del Estado</t>
  </si>
  <si>
    <t>7.3. Ingresos por Venta de Bienes y Prestación de Servicios de  Entidades Paraestatales y Fideicomisos No Empresariales y No Financieros</t>
  </si>
  <si>
    <t>7.4. Ingresos por Venta de Bienes y Prestación de Servicios de  Entidades Paraestatales Empresariales No Financieras con Participación Estatal Mayoritaria</t>
  </si>
  <si>
    <t>7.5. Ingresos por Venta de Bienes y Prestación de Servicios de  Entidades Paraestatales Empresariales Financieras Monetarias con Participación Estatal Mayoritaria</t>
  </si>
  <si>
    <t>7.6. Ingresos por Venta de Bienes y Prestación de Servicios de  Entidades Paraestatales Empresariales Financieras No Monetarias con Participación Estatal Mayoritaria</t>
  </si>
  <si>
    <t>7.7. Ingresos por Venta de Bienes y Prestación de Servicios de Fideicomisos Financieros Públicos con Participación Estatal Mayoritaria</t>
  </si>
  <si>
    <t>7.8. Ingresos por Venta de Bienes y Prestación de Servicios de los Poderes Legislativo y Judicial, y de los Órganos Autónomos</t>
  </si>
  <si>
    <t>7.9. Otros Ingresos</t>
  </si>
  <si>
    <t>8. Participaciones, Aportaciones, Convenios, Incentivos Derivados de la Colaboración Fiscal y Fondos Distintos de Aportaciones</t>
  </si>
  <si>
    <t>8.1. Participaciones</t>
  </si>
  <si>
    <t>8.1.1. Fondo General de Participaciones</t>
  </si>
  <si>
    <t>8.1.2. Fondo de Fiscalización y Recaudación</t>
  </si>
  <si>
    <t>8.1.3. Fondo de Fomento Municipal</t>
  </si>
  <si>
    <t>8.1.4. Impuestos Especiales (IEPS)</t>
  </si>
  <si>
    <t>8.1.5. Impuesto de Gasolina y Diésel</t>
  </si>
  <si>
    <t>8.1.6. Compensación de ISAN</t>
  </si>
  <si>
    <t>8.1.7. Fondo de Compensación de Repecos e Intermedios</t>
  </si>
  <si>
    <t>8.1.8. Régimen de Incorporación Fiscal Anexo 19 (RIF)</t>
  </si>
  <si>
    <t>8.1.9. Fondo de Estabilización de los Ingresos de las Ent Fed (FEIEF)</t>
  </si>
  <si>
    <t>FEIEF Fondo General de Participaciones</t>
  </si>
  <si>
    <t>FEIEF Fondo de Fiscalización y Recaudación</t>
  </si>
  <si>
    <t>FEIEF Fondo de Fomento Municipal</t>
  </si>
  <si>
    <t>8.1.10. Incentivos ISR personal subordinado del Estado:</t>
  </si>
  <si>
    <t>8.1.10.1. Estado</t>
  </si>
  <si>
    <t>8.1.10.2. Municipio</t>
  </si>
  <si>
    <t>8.2. Aportaciones</t>
  </si>
  <si>
    <t>8.2.1. Fondo de Aportaciones para la Nómina Educativa y Gasto Operativo:</t>
  </si>
  <si>
    <t xml:space="preserve">   8.2.1.1. Servicios Personales</t>
  </si>
  <si>
    <t xml:space="preserve">   8.2.1.2. Otros de Gasto Corriente</t>
  </si>
  <si>
    <t xml:space="preserve">   8.2.1.3. Gasto de Operación</t>
  </si>
  <si>
    <t>8.2.2. Fondo de Aportaciones para los Servicios de Salud</t>
  </si>
  <si>
    <t>8.2.3. Fondo de Aportaciones para la Infraestructura Social:</t>
  </si>
  <si>
    <t xml:space="preserve">   8.2.3.1. Fondo de Aportaciones para la Infraestructura Social Estatal</t>
  </si>
  <si>
    <t xml:space="preserve">   8.2.3.2.  Fondo de Aportaciones para la infraestructura Social Municipal</t>
  </si>
  <si>
    <t xml:space="preserve">8.2.4. Fondo de Aportaciones para el Fortalecimiento de los Municipios </t>
  </si>
  <si>
    <t>8.2.5. Fondo de Aportaciones Múltiples:</t>
  </si>
  <si>
    <t xml:space="preserve">   8.2.5.1. Asistencia Social</t>
  </si>
  <si>
    <t xml:space="preserve">   8.2.5.2. Infraestructura Educativa Básica</t>
  </si>
  <si>
    <t xml:space="preserve">   8.2.5.3. Infraestructura Educativa Media Superior</t>
  </si>
  <si>
    <t xml:space="preserve">   8.2.5.4. Infraestructura Educativa Superior</t>
  </si>
  <si>
    <t>8.2.6. Fondos de Aport. para la seg. Púb. de los Edos y el D. F.</t>
  </si>
  <si>
    <t>8.2.7. Fondo de Aportaciones para la Educación Tecnológica y de Adultos:</t>
  </si>
  <si>
    <t xml:space="preserve">  8.2.7.1. Educación Tecnológica</t>
  </si>
  <si>
    <t xml:space="preserve">  8.2.7.2. Educación de Adultos</t>
  </si>
  <si>
    <t>8.2.8. Fondo de Aport. para el Fortalecimiento de las Entidades Federativas</t>
  </si>
  <si>
    <t>8.3. Convenios</t>
  </si>
  <si>
    <t>8.3.1. Secretaría de Hacienda y Crédito Público</t>
  </si>
  <si>
    <t>8.3.2. Comisión Nacional del Agua</t>
  </si>
  <si>
    <t>8.3.3. Secretaría de Salud</t>
  </si>
  <si>
    <t>8.3.4. Secretaría de Educación Pública</t>
  </si>
  <si>
    <t>8.3.5. Secretaría de Turismo</t>
  </si>
  <si>
    <t>8.3.6. Comisión Nacional de Cultura Física y Deporte</t>
  </si>
  <si>
    <t>8.3.7. Secretaría de Economía</t>
  </si>
  <si>
    <t>8.3.8. Secretaría del Medio Ambiente y Recursos Naturales</t>
  </si>
  <si>
    <t>8.3.9. Secretaría de Gobernación</t>
  </si>
  <si>
    <t>8.3.10. Secretaría de Cultura</t>
  </si>
  <si>
    <t>8.3.11. Secretaría de Agricultura y Desarrollo Rural</t>
  </si>
  <si>
    <t>8.3.12. Otros Convenios</t>
  </si>
  <si>
    <t>8.4. Incentivos Derivados de la Colaboración Fiscal</t>
  </si>
  <si>
    <t>8.4.1. Impuesto de Gasolina y Diésel</t>
  </si>
  <si>
    <t>8.4.2. Impuesto sobre Tenencia o Uso de Vehículos</t>
  </si>
  <si>
    <t>8.4.3. Impuesto Sobre Automóviles Nuevos (ISAN)</t>
  </si>
  <si>
    <t>8.4.4. Impuestos Federales (Fiscalización)</t>
  </si>
  <si>
    <t>8.4.5. Autoliquidaciones (Fiscalización)</t>
  </si>
  <si>
    <t>8.4.6. Comercio exterior (Fiscalización)</t>
  </si>
  <si>
    <t>8.4.7. Diferencias por auditorias</t>
  </si>
  <si>
    <t>8.4.8. Caminos y Puentes Federales (CAPUFE)</t>
  </si>
  <si>
    <t>8.4.9. Régimen de Pequeños Contribuyentes (Repecos)</t>
  </si>
  <si>
    <t>8.4.10. Intermedios</t>
  </si>
  <si>
    <t>8.4.11. Enajenación</t>
  </si>
  <si>
    <t>8.4.12. Vigilancia de Obligaciones</t>
  </si>
  <si>
    <t>8.4.13. 5 al millar</t>
  </si>
  <si>
    <t>8.4.14. Zona Federal Marítimo Terrestre (ZOFEMAT)</t>
  </si>
  <si>
    <t>8.4.15. Créditos Fiscales Federales</t>
  </si>
  <si>
    <t>8.4.16. Otras Participaciones:</t>
  </si>
  <si>
    <t>8.4.16.1. Multas del Trabajo</t>
  </si>
  <si>
    <t>8.4.16.2. Multas administrativas no fiscales</t>
  </si>
  <si>
    <t>8.4.16.3. Multas por actos de fiscalización</t>
  </si>
  <si>
    <t>8.4.16.4. Pesca deportiva</t>
  </si>
  <si>
    <t>8.4.16.5. Omisos</t>
  </si>
  <si>
    <t>8.4.16.6. Otras</t>
  </si>
  <si>
    <t>8.5. Fondos Distintos de Aportaciones</t>
  </si>
  <si>
    <t>9. Transferencias, Asignaciones, Subsidios y Subvenciones, y Pensiones y Jubilaciones</t>
  </si>
  <si>
    <t>9.1. Transferencias  y Asignaciones</t>
  </si>
  <si>
    <t>9.1.1. Secretaría de Hacienda y Crédito Público</t>
  </si>
  <si>
    <t>9.1.2. Comisión Nacional del Agua</t>
  </si>
  <si>
    <t>9.1.3. Secretaría de Salud</t>
  </si>
  <si>
    <t>9.1.4. Secretaría de Educación Pública</t>
  </si>
  <si>
    <t>9.1.5. Secretaría de Turismo</t>
  </si>
  <si>
    <t>9.1.6. Comisión Nacional de Cultura Física y Deporte</t>
  </si>
  <si>
    <t>9.1.7. Secretaría de Economía</t>
  </si>
  <si>
    <t>9.1.8. Secretaría del Medio Ambiente y Recursos Naturales</t>
  </si>
  <si>
    <t>9.1.9. Secretaría de Gobernación</t>
  </si>
  <si>
    <t>9.1.10. Secretaría de Cultura</t>
  </si>
  <si>
    <t>9.1.11. Secretaría de Agricultura y Desarrollo Rural</t>
  </si>
  <si>
    <t>9.1.12. Otras transferencias y asignaciones</t>
  </si>
  <si>
    <t>9.2. Transferencias al Resto del Sector Público (Derogado)</t>
  </si>
  <si>
    <t>9.3. Subsidios y Subvenciones</t>
  </si>
  <si>
    <t>9.3.1. Educación Pública:</t>
  </si>
  <si>
    <t>9.3.1.1. Universidad Autónoma  de Occidente</t>
  </si>
  <si>
    <t>9.3.1.2. Universidad Autónoma Intercultural de Sinaloa</t>
  </si>
  <si>
    <t>9.3.1.3. Colegio de Bachilleres del Estado de Sinaloa</t>
  </si>
  <si>
    <t>9.3.1.4. Universidad Autónoma de Sinaloa</t>
  </si>
  <si>
    <t>9.3.1.5. Instituto de Capacitación para el Trabajo del Estado de Sinaloa (ICATSIN)</t>
  </si>
  <si>
    <t>9.3.1.6. Colegio de Estudios Científicos y Tecnológicos del Estado de Sinaloa (CECYTE Sinaloa)</t>
  </si>
  <si>
    <t>9.3.1.7. Universidades Politécnicas:</t>
  </si>
  <si>
    <t>9.3.1.7. Universidad Politécnica del Valle del Évora</t>
  </si>
  <si>
    <t>9.3.1.8. Universidad  Politécnica del Mar y la Sierra</t>
  </si>
  <si>
    <t>9.3.1.9. Universidad  Politécnica de Sinaloa</t>
  </si>
  <si>
    <t>Universidades Tecnológicas:</t>
  </si>
  <si>
    <t>9.3.1.10. Universidad Tecnológica de Culiacán</t>
  </si>
  <si>
    <t>9.3.1.11. Universidad Tecnológica de Escuinapa</t>
  </si>
  <si>
    <t>9.3.1.12. Otros Subsidios de Educación Pública</t>
  </si>
  <si>
    <t>9.3.2. Seguridad Pública:</t>
  </si>
  <si>
    <t>9.3.2.1. Alimentación de Reos Federales</t>
  </si>
  <si>
    <t>9.3.2.2. Programa de Fortalecimiento para la Seguridad (FORTASEG)</t>
  </si>
  <si>
    <t>9.3.2.3. Fortalecimiento de las Instituciones de Mando Policial</t>
  </si>
  <si>
    <t>9.3.2.4. Implementación de la Reforma del Sistema Penitenciario de Justicia Penal</t>
  </si>
  <si>
    <t>9.3.2.5. Programa de Apoyo Federal en Materia de Seguridad Pública (PROASP)</t>
  </si>
  <si>
    <t>9.3.2.6. Prevención del Delito</t>
  </si>
  <si>
    <t>9.3.2.7. Otros Subsidios de Seguridad Pública</t>
  </si>
  <si>
    <t>9.4. Ayudas Sociales (Derogado)</t>
  </si>
  <si>
    <t>9.5. Pensiones y Jubilaciones</t>
  </si>
  <si>
    <t>9.6.Transferencias a Fideicomisos, Mandatos y Análogos (Derogado)</t>
  </si>
  <si>
    <t>9.7.Transferencias del Fondo Mexicano del Petróleo para la Estabilización y el Desarrollo</t>
  </si>
  <si>
    <t>0. Ingresos Derivados de Financiamientos</t>
  </si>
  <si>
    <t>0.1. Endeudamiento Interno</t>
  </si>
  <si>
    <t>0.2. Endeudamiento Externo</t>
  </si>
  <si>
    <t>0.3. Financiamiento Interno</t>
  </si>
  <si>
    <t xml:space="preserve"> Ley de Ingresos para 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</si>
</sst>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000000"/>
  </numFmts>
  <fonts count="19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indexed="9"/>
      <name val="Arial"/>
      <family val="2"/>
    </font>
    <font>
      <b/>
      <u/>
      <sz val="9"/>
      <color indexed="9"/>
      <name val="Arial"/>
      <family val="2"/>
    </font>
    <font>
      <sz val="12"/>
      <color theme="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61D31"/>
        <bgColor indexed="64"/>
      </patternFill>
    </fill>
    <fill>
      <patternFill patternType="solid">
        <fgColor rgb="FF76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/>
    <xf numFmtId="0" fontId="5" fillId="3" borderId="0" xfId="0" applyFont="1" applyFill="1" applyBorder="1" applyAlignment="1">
      <alignment horizontal="centerContinuous" vertical="center" wrapText="1"/>
    </xf>
    <xf numFmtId="0" fontId="6" fillId="0" borderId="0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Continuous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4" fillId="4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vertical="center" wrapText="1"/>
    </xf>
    <xf numFmtId="1" fontId="4" fillId="5" borderId="0" xfId="0" applyNumberFormat="1" applyFont="1" applyFill="1" applyBorder="1" applyAlignment="1">
      <alignment vertical="center"/>
    </xf>
    <xf numFmtId="0" fontId="10" fillId="5" borderId="0" xfId="0" applyFont="1" applyFill="1" applyBorder="1" applyAlignment="1">
      <alignment vertical="center" wrapText="1"/>
    </xf>
    <xf numFmtId="3" fontId="4" fillId="5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1" fontId="1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1" fontId="1" fillId="0" borderId="0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vertical="center"/>
    </xf>
    <xf numFmtId="164" fontId="11" fillId="0" borderId="0" xfId="0" applyNumberFormat="1" applyFont="1" applyBorder="1" applyAlignment="1">
      <alignment vertical="center"/>
    </xf>
    <xf numFmtId="1" fontId="12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164" fontId="14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3" fontId="11" fillId="0" borderId="0" xfId="0" applyNumberFormat="1" applyFont="1" applyBorder="1" applyAlignment="1">
      <alignment vertical="center"/>
    </xf>
    <xf numFmtId="3" fontId="4" fillId="5" borderId="0" xfId="0" applyNumberFormat="1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1" fontId="4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3" fontId="4" fillId="2" borderId="0" xfId="0" applyNumberFormat="1" applyFont="1" applyFill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vertical="center" wrapText="1"/>
    </xf>
    <xf numFmtId="3" fontId="1" fillId="4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3" fontId="12" fillId="0" borderId="0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3" fontId="1" fillId="0" borderId="0" xfId="0" applyNumberFormat="1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 wrapText="1"/>
    </xf>
    <xf numFmtId="3" fontId="1" fillId="4" borderId="0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4" fillId="5" borderId="0" xfId="0" applyFont="1" applyFill="1" applyBorder="1" applyAlignment="1">
      <alignment vertical="center" wrapText="1"/>
    </xf>
    <xf numFmtId="0" fontId="17" fillId="0" borderId="0" xfId="0" applyFont="1" applyBorder="1"/>
    <xf numFmtId="0" fontId="17" fillId="0" borderId="0" xfId="0" applyFont="1" applyBorder="1" applyAlignment="1">
      <alignment wrapText="1"/>
    </xf>
    <xf numFmtId="0" fontId="17" fillId="0" borderId="0" xfId="0" applyFont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14" fillId="0" borderId="0" xfId="0" applyFont="1" applyAlignment="1">
      <alignment wrapText="1"/>
    </xf>
    <xf numFmtId="0" fontId="2" fillId="0" borderId="0" xfId="0" applyFont="1" applyAlignment="1">
      <alignment wrapText="1"/>
    </xf>
    <xf numFmtId="1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8" fillId="2" borderId="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" fontId="4" fillId="5" borderId="0" xfId="0" applyNumberFormat="1" applyFont="1" applyFill="1" applyBorder="1" applyAlignment="1">
      <alignment horizontal="left" vertical="center" wrapText="1"/>
    </xf>
    <xf numFmtId="1" fontId="4" fillId="2" borderId="0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IMACION%20DE%20LEY%20DE%20INGRESOS%2021%20DE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 (3)"/>
      <sheetName val="resumen"/>
      <sheetName val="resumen ing prop"/>
      <sheetName val="impuestos"/>
      <sheetName val="derechos"/>
      <sheetName val="otros derechos"/>
      <sheetName val="servicios de transito"/>
      <sheetName val="Ingresos de Organismos"/>
      <sheetName val="productos"/>
      <sheetName val="aprovechamientos"/>
      <sheetName val="participaciones y fondos de apo"/>
      <sheetName val="participaciones federales total"/>
      <sheetName val="part fed directas"/>
      <sheetName val="3-b"/>
      <sheetName val="part fed esfuerzo propio"/>
      <sheetName val="Zofemat"/>
      <sheetName val="ramo 33"/>
      <sheetName val="transferencias"/>
      <sheetName val="subsidios "/>
      <sheetName val="subsidios educacion"/>
      <sheetName val="subsidios seguridad"/>
      <sheetName val="reasignaciones"/>
      <sheetName val="reasignaciones de shcp"/>
      <sheetName val="reasignaciones de sagarpa"/>
      <sheetName val="reasignaciones de cna"/>
      <sheetName val="otras reasignaciones salud"/>
      <sheetName val="reasignaciones de educacion"/>
      <sheetName val="otras reasignaciones"/>
      <sheetName val="Transferencias de part fed. y e"/>
      <sheetName val="Calendarizacion IP 2019"/>
      <sheetName val="Calendarización OP"/>
      <sheetName val="Calendarización transito"/>
      <sheetName val="Calendario IO 2019"/>
      <sheetName val="Calendario3-b"/>
      <sheetName val="Hoja1 (2)"/>
      <sheetName val="ING COMPROM Y NO COMP 2016"/>
      <sheetName val="NETO DISPONIBLE RESUMEN"/>
      <sheetName val="resumen participaciones a munic"/>
      <sheetName val="dist a municipios cierre 2019"/>
      <sheetName val="dist 2019 a municipios"/>
      <sheetName val="dist a municipios 2020 bis"/>
      <sheetName val="comparativo participaciones"/>
      <sheetName val="dist 2020 fondo estatal"/>
      <sheetName val="dist 2020 fondo estatal (2)"/>
      <sheetName val="FAIS "/>
      <sheetName val="FAIS  (2)"/>
      <sheetName val="FORTAMUN"/>
      <sheetName val="FORTAMUN (2)"/>
      <sheetName val="20% adicional"/>
      <sheetName val="20% adicional (2)"/>
      <sheetName val="transferencias 2020"/>
      <sheetName val="transferencias 2015"/>
      <sheetName val="comparativo de transferencias"/>
      <sheetName val="ISR POR MUNICIPIO"/>
      <sheetName val="Hoja1"/>
      <sheetName val="Ingresos años anteriores "/>
      <sheetName val="Ingresos años posteriores"/>
      <sheetName val="ahome"/>
      <sheetName val="ahome (2)"/>
      <sheetName val="angostura"/>
      <sheetName val="angostura (2)"/>
      <sheetName val="badiraguato"/>
      <sheetName val="badiraguato (2)"/>
      <sheetName val="concordia"/>
      <sheetName val="concordia (2)"/>
      <sheetName val="cosala"/>
      <sheetName val="cosala (2)"/>
      <sheetName val="culiacan"/>
      <sheetName val="culiacan (2)"/>
      <sheetName val="choix"/>
      <sheetName val="choix (2)"/>
      <sheetName val="elota"/>
      <sheetName val="elota (2)"/>
      <sheetName val="escuinapa"/>
      <sheetName val="escuinapa (2)"/>
      <sheetName val="el fuerte"/>
      <sheetName val="el fuerte (2)"/>
      <sheetName val="guasave"/>
      <sheetName val="guasave (2)"/>
      <sheetName val="mazatlan"/>
      <sheetName val="mazatlan (2)"/>
      <sheetName val="mocorito"/>
      <sheetName val="mocorito (2)"/>
      <sheetName val="navolato"/>
      <sheetName val="navolato (2)"/>
      <sheetName val="rosario"/>
      <sheetName val="rosario (2)"/>
      <sheetName val="salvador alvarado"/>
      <sheetName val="salvador alvarado (2)"/>
      <sheetName val="san ignacio"/>
      <sheetName val="san ignacio (2)"/>
      <sheetName val="sinaloa"/>
      <sheetName val="sinaloa (2)"/>
      <sheetName val="Hoja2"/>
      <sheetName val="Hoja3"/>
      <sheetName val="Ingresos años anterio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5">
          <cell r="J15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8">
          <cell r="J8">
            <v>219600000</v>
          </cell>
        </row>
        <row r="13">
          <cell r="J13">
            <v>16673800</v>
          </cell>
        </row>
        <row r="14">
          <cell r="J14">
            <v>576149.04</v>
          </cell>
        </row>
        <row r="16">
          <cell r="J16">
            <v>0</v>
          </cell>
        </row>
        <row r="17">
          <cell r="J17">
            <v>274357.88639999996</v>
          </cell>
        </row>
        <row r="19">
          <cell r="J19">
            <v>33881088.562200002</v>
          </cell>
        </row>
      </sheetData>
      <sheetData sheetId="22">
        <row r="15">
          <cell r="J15">
            <v>257680018</v>
          </cell>
        </row>
      </sheetData>
      <sheetData sheetId="23"/>
      <sheetData sheetId="24">
        <row r="13">
          <cell r="J13">
            <v>70000000</v>
          </cell>
        </row>
      </sheetData>
      <sheetData sheetId="25">
        <row r="52">
          <cell r="J52">
            <v>1346278249</v>
          </cell>
        </row>
      </sheetData>
      <sheetData sheetId="26">
        <row r="59">
          <cell r="J59">
            <v>735247819</v>
          </cell>
        </row>
      </sheetData>
      <sheetData sheetId="27">
        <row r="12">
          <cell r="J12">
            <v>8927095.284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241"/>
  <sheetViews>
    <sheetView showGridLines="0" tabSelected="1" topLeftCell="B3" zoomScaleNormal="100" workbookViewId="0">
      <selection activeCell="D8" sqref="D8"/>
    </sheetView>
  </sheetViews>
  <sheetFormatPr baseColWidth="10" defaultColWidth="11" defaultRowHeight="15.75" x14ac:dyDescent="0.25"/>
  <cols>
    <col min="1" max="1" width="0" style="1" hidden="1" customWidth="1"/>
    <col min="2" max="3" width="2.42578125" style="1" customWidth="1"/>
    <col min="4" max="4" width="68.5703125" style="90" customWidth="1"/>
    <col min="5" max="5" width="18.7109375" style="89" customWidth="1"/>
    <col min="6" max="16384" width="11" style="1"/>
  </cols>
  <sheetData>
    <row r="1" spans="2:5" hidden="1" x14ac:dyDescent="0.25">
      <c r="B1" s="92" t="s">
        <v>0</v>
      </c>
      <c r="C1" s="92"/>
      <c r="D1" s="92"/>
      <c r="E1" s="92"/>
    </row>
    <row r="2" spans="2:5" hidden="1" x14ac:dyDescent="0.25">
      <c r="B2" s="92" t="s">
        <v>1</v>
      </c>
      <c r="C2" s="92"/>
      <c r="D2" s="92"/>
      <c r="E2" s="92"/>
    </row>
    <row r="3" spans="2:5" x14ac:dyDescent="0.25">
      <c r="B3" s="93" t="s">
        <v>2</v>
      </c>
      <c r="C3" s="93"/>
      <c r="D3" s="93"/>
      <c r="E3" s="93" t="s">
        <v>3</v>
      </c>
    </row>
    <row r="4" spans="2:5" ht="18.75" customHeight="1" x14ac:dyDescent="0.25">
      <c r="B4" s="93" t="s">
        <v>223</v>
      </c>
      <c r="C4" s="93"/>
      <c r="D4" s="93"/>
      <c r="E4" s="93"/>
    </row>
    <row r="5" spans="2:5" s="5" customFormat="1" hidden="1" x14ac:dyDescent="0.25">
      <c r="B5" s="2"/>
      <c r="C5" s="2"/>
      <c r="D5" s="3"/>
      <c r="E5" s="4" t="s">
        <v>4</v>
      </c>
    </row>
    <row r="6" spans="2:5" s="7" customFormat="1" ht="18" customHeight="1" x14ac:dyDescent="0.25">
      <c r="B6" s="6"/>
      <c r="C6" s="6"/>
      <c r="D6" s="3"/>
      <c r="E6" s="4"/>
    </row>
    <row r="7" spans="2:5" s="10" customFormat="1" x14ac:dyDescent="0.25">
      <c r="B7" s="94" t="s">
        <v>5</v>
      </c>
      <c r="C7" s="94"/>
      <c r="D7" s="94"/>
      <c r="E7" s="9">
        <f>E9+E38+E44+E47+E76+E82+E94+E105+E183</f>
        <v>55546746270</v>
      </c>
    </row>
    <row r="8" spans="2:5" s="8" customFormat="1" ht="13.5" customHeight="1" x14ac:dyDescent="0.25">
      <c r="B8" s="12"/>
      <c r="C8" s="12"/>
      <c r="D8" s="12"/>
      <c r="E8" s="13"/>
    </row>
    <row r="9" spans="2:5" s="8" customFormat="1" x14ac:dyDescent="0.25">
      <c r="B9" s="14" t="s">
        <v>6</v>
      </c>
      <c r="C9" s="14"/>
      <c r="D9" s="15"/>
      <c r="E9" s="16">
        <f>E10+E19+E21+E25+E26+E28+E29+E34+E37</f>
        <v>2498379681</v>
      </c>
    </row>
    <row r="10" spans="2:5" s="5" customFormat="1" x14ac:dyDescent="0.25">
      <c r="B10" s="17"/>
      <c r="C10" s="18" t="s">
        <v>7</v>
      </c>
      <c r="D10" s="18"/>
      <c r="E10" s="19">
        <f>E12+E15+E18</f>
        <v>135409433</v>
      </c>
    </row>
    <row r="11" spans="2:5" s="5" customFormat="1" hidden="1" x14ac:dyDescent="0.25">
      <c r="B11" s="20"/>
      <c r="C11" s="20"/>
      <c r="D11" s="21" t="s">
        <v>8</v>
      </c>
      <c r="E11" s="19">
        <f>E12+E15</f>
        <v>105641320</v>
      </c>
    </row>
    <row r="12" spans="2:5" s="5" customFormat="1" x14ac:dyDescent="0.25">
      <c r="B12" s="20"/>
      <c r="C12" s="20"/>
      <c r="D12" s="22" t="s">
        <v>9</v>
      </c>
      <c r="E12" s="11">
        <v>14091327</v>
      </c>
    </row>
    <row r="13" spans="2:5" s="5" customFormat="1" hidden="1" x14ac:dyDescent="0.25">
      <c r="B13" s="20"/>
      <c r="C13" s="20"/>
      <c r="D13" s="22" t="s">
        <v>10</v>
      </c>
      <c r="E13" s="23"/>
    </row>
    <row r="14" spans="2:5" s="5" customFormat="1" hidden="1" x14ac:dyDescent="0.25">
      <c r="B14" s="20"/>
      <c r="C14" s="20"/>
      <c r="D14" s="22" t="s">
        <v>11</v>
      </c>
      <c r="E14" s="11"/>
    </row>
    <row r="15" spans="2:5" s="5" customFormat="1" ht="18" customHeight="1" x14ac:dyDescent="0.25">
      <c r="B15" s="20"/>
      <c r="C15" s="20"/>
      <c r="D15" s="22" t="s">
        <v>12</v>
      </c>
      <c r="E15" s="11">
        <v>91549993</v>
      </c>
    </row>
    <row r="16" spans="2:5" s="5" customFormat="1" hidden="1" x14ac:dyDescent="0.25">
      <c r="B16" s="20"/>
      <c r="C16" s="20"/>
      <c r="D16" s="22" t="s">
        <v>13</v>
      </c>
      <c r="E16" s="11"/>
    </row>
    <row r="17" spans="2:5" s="5" customFormat="1" hidden="1" x14ac:dyDescent="0.25">
      <c r="B17" s="20"/>
      <c r="C17" s="20"/>
      <c r="D17" s="22" t="s">
        <v>14</v>
      </c>
      <c r="E17" s="11"/>
    </row>
    <row r="18" spans="2:5" s="5" customFormat="1" x14ac:dyDescent="0.25">
      <c r="B18" s="20"/>
      <c r="C18" s="20"/>
      <c r="D18" s="22" t="s">
        <v>15</v>
      </c>
      <c r="E18" s="11">
        <v>29768113</v>
      </c>
    </row>
    <row r="19" spans="2:5" s="5" customFormat="1" x14ac:dyDescent="0.25">
      <c r="B19" s="17"/>
      <c r="C19" s="18" t="s">
        <v>16</v>
      </c>
      <c r="D19" s="18"/>
      <c r="E19" s="19">
        <v>0</v>
      </c>
    </row>
    <row r="20" spans="2:5" s="5" customFormat="1" x14ac:dyDescent="0.25">
      <c r="B20" s="20"/>
      <c r="C20" s="20"/>
      <c r="D20" s="22" t="s">
        <v>17</v>
      </c>
      <c r="E20" s="11">
        <v>0</v>
      </c>
    </row>
    <row r="21" spans="2:5" s="5" customFormat="1" x14ac:dyDescent="0.25">
      <c r="B21" s="24"/>
      <c r="C21" s="95" t="s">
        <v>18</v>
      </c>
      <c r="D21" s="95"/>
      <c r="E21" s="19">
        <f>SUM(E22:E24)</f>
        <v>218967612</v>
      </c>
    </row>
    <row r="22" spans="2:5" s="5" customFormat="1" x14ac:dyDescent="0.25">
      <c r="B22" s="20"/>
      <c r="C22" s="20"/>
      <c r="D22" s="22" t="s">
        <v>19</v>
      </c>
      <c r="E22" s="11">
        <v>95758573</v>
      </c>
    </row>
    <row r="23" spans="2:5" s="5" customFormat="1" x14ac:dyDescent="0.25">
      <c r="B23" s="20"/>
      <c r="C23" s="20"/>
      <c r="D23" s="22" t="s">
        <v>20</v>
      </c>
      <c r="E23" s="11">
        <v>121853511</v>
      </c>
    </row>
    <row r="24" spans="2:5" s="25" customFormat="1" x14ac:dyDescent="0.25">
      <c r="B24" s="20"/>
      <c r="C24" s="20"/>
      <c r="D24" s="22" t="s">
        <v>21</v>
      </c>
      <c r="E24" s="11">
        <v>1355528</v>
      </c>
    </row>
    <row r="25" spans="2:5" s="25" customFormat="1" x14ac:dyDescent="0.25">
      <c r="B25" s="26"/>
      <c r="C25" s="91" t="s">
        <v>22</v>
      </c>
      <c r="D25" s="91"/>
      <c r="E25" s="19">
        <v>0</v>
      </c>
    </row>
    <row r="26" spans="2:5" s="25" customFormat="1" x14ac:dyDescent="0.25">
      <c r="B26" s="26"/>
      <c r="C26" s="91" t="s">
        <v>23</v>
      </c>
      <c r="D26" s="91"/>
      <c r="E26" s="19">
        <f>E27</f>
        <v>1795135785</v>
      </c>
    </row>
    <row r="27" spans="2:5" s="25" customFormat="1" x14ac:dyDescent="0.25">
      <c r="B27" s="26"/>
      <c r="C27" s="27" t="s">
        <v>24</v>
      </c>
      <c r="D27" s="22" t="s">
        <v>25</v>
      </c>
      <c r="E27" s="11">
        <v>1795135785</v>
      </c>
    </row>
    <row r="28" spans="2:5" s="29" customFormat="1" x14ac:dyDescent="0.25">
      <c r="B28" s="26"/>
      <c r="C28" s="91" t="s">
        <v>26</v>
      </c>
      <c r="D28" s="91"/>
      <c r="E28" s="19">
        <v>0</v>
      </c>
    </row>
    <row r="29" spans="2:5" s="25" customFormat="1" x14ac:dyDescent="0.25">
      <c r="B29" s="26"/>
      <c r="C29" s="91" t="s">
        <v>27</v>
      </c>
      <c r="D29" s="91"/>
      <c r="E29" s="19">
        <f>SUM(E30:E33)</f>
        <v>110799910</v>
      </c>
    </row>
    <row r="30" spans="2:5" s="25" customFormat="1" x14ac:dyDescent="0.25">
      <c r="B30" s="26"/>
      <c r="C30" s="27"/>
      <c r="D30" s="27" t="s">
        <v>28</v>
      </c>
      <c r="E30" s="11">
        <v>27490450</v>
      </c>
    </row>
    <row r="31" spans="2:5" s="25" customFormat="1" x14ac:dyDescent="0.25">
      <c r="B31" s="26"/>
      <c r="C31" s="27"/>
      <c r="D31" s="27" t="s">
        <v>29</v>
      </c>
      <c r="E31" s="11">
        <v>68284820</v>
      </c>
    </row>
    <row r="32" spans="2:5" s="25" customFormat="1" x14ac:dyDescent="0.25">
      <c r="B32" s="26"/>
      <c r="C32" s="27"/>
      <c r="D32" s="27" t="s">
        <v>30</v>
      </c>
      <c r="E32" s="11">
        <v>10824762</v>
      </c>
    </row>
    <row r="33" spans="1:5" s="25" customFormat="1" x14ac:dyDescent="0.25">
      <c r="B33" s="26"/>
      <c r="C33" s="27"/>
      <c r="D33" s="27" t="s">
        <v>31</v>
      </c>
      <c r="E33" s="11">
        <v>4199878</v>
      </c>
    </row>
    <row r="34" spans="1:5" s="25" customFormat="1" x14ac:dyDescent="0.25">
      <c r="B34" s="26"/>
      <c r="C34" s="91" t="s">
        <v>32</v>
      </c>
      <c r="D34" s="91"/>
      <c r="E34" s="19">
        <f>E35+E36</f>
        <v>238066941</v>
      </c>
    </row>
    <row r="35" spans="1:5" s="25" customFormat="1" x14ac:dyDescent="0.25">
      <c r="B35" s="20"/>
      <c r="C35" s="20"/>
      <c r="D35" s="22" t="s">
        <v>33</v>
      </c>
      <c r="E35" s="11">
        <v>218722332</v>
      </c>
    </row>
    <row r="36" spans="1:5" s="25" customFormat="1" x14ac:dyDescent="0.25">
      <c r="B36" s="20" t="s">
        <v>24</v>
      </c>
      <c r="C36" s="20"/>
      <c r="D36" s="22" t="s">
        <v>34</v>
      </c>
      <c r="E36" s="11">
        <v>19344609</v>
      </c>
    </row>
    <row r="37" spans="1:5" s="25" customFormat="1" ht="34.5" customHeight="1" x14ac:dyDescent="0.25">
      <c r="A37" s="29"/>
      <c r="B37" s="26"/>
      <c r="C37" s="95" t="s">
        <v>35</v>
      </c>
      <c r="D37" s="95"/>
      <c r="E37" s="19">
        <v>0</v>
      </c>
    </row>
    <row r="38" spans="1:5" s="25" customFormat="1" x14ac:dyDescent="0.25">
      <c r="A38" s="29"/>
      <c r="B38" s="14" t="s">
        <v>36</v>
      </c>
      <c r="C38" s="14"/>
      <c r="D38" s="15"/>
      <c r="E38" s="16">
        <f>SUM(E39:E43)</f>
        <v>0</v>
      </c>
    </row>
    <row r="39" spans="1:5" s="25" customFormat="1" x14ac:dyDescent="0.25">
      <c r="A39" s="29"/>
      <c r="B39" s="26"/>
      <c r="C39" s="18" t="s">
        <v>37</v>
      </c>
      <c r="D39" s="18"/>
      <c r="E39" s="19">
        <v>0</v>
      </c>
    </row>
    <row r="40" spans="1:5" s="25" customFormat="1" x14ac:dyDescent="0.25">
      <c r="A40" s="29"/>
      <c r="B40" s="26"/>
      <c r="C40" s="20" t="s">
        <v>38</v>
      </c>
      <c r="D40" s="20"/>
      <c r="E40" s="19">
        <v>0</v>
      </c>
    </row>
    <row r="41" spans="1:5" s="25" customFormat="1" x14ac:dyDescent="0.25">
      <c r="A41" s="29"/>
      <c r="B41" s="26"/>
      <c r="C41" s="20" t="s">
        <v>39</v>
      </c>
      <c r="D41" s="20"/>
      <c r="E41" s="19">
        <v>0</v>
      </c>
    </row>
    <row r="42" spans="1:5" s="25" customFormat="1" x14ac:dyDescent="0.25">
      <c r="A42" s="29"/>
      <c r="B42" s="26"/>
      <c r="C42" s="20" t="s">
        <v>40</v>
      </c>
      <c r="D42" s="20"/>
      <c r="E42" s="19">
        <v>0</v>
      </c>
    </row>
    <row r="43" spans="1:5" s="25" customFormat="1" x14ac:dyDescent="0.25">
      <c r="A43" s="29"/>
      <c r="B43" s="26"/>
      <c r="C43" s="18" t="s">
        <v>41</v>
      </c>
      <c r="D43" s="18"/>
      <c r="E43" s="19">
        <v>0</v>
      </c>
    </row>
    <row r="44" spans="1:5" s="25" customFormat="1" x14ac:dyDescent="0.25">
      <c r="A44" s="29"/>
      <c r="B44" s="14" t="s">
        <v>42</v>
      </c>
      <c r="C44" s="14"/>
      <c r="D44" s="15"/>
      <c r="E44" s="16">
        <f>SUM(E45:E46)</f>
        <v>0</v>
      </c>
    </row>
    <row r="45" spans="1:5" s="25" customFormat="1" x14ac:dyDescent="0.25">
      <c r="A45" s="29"/>
      <c r="B45" s="26"/>
      <c r="C45" s="20" t="s">
        <v>43</v>
      </c>
      <c r="D45" s="20"/>
      <c r="E45" s="19">
        <v>0</v>
      </c>
    </row>
    <row r="46" spans="1:5" s="25" customFormat="1" ht="24" customHeight="1" x14ac:dyDescent="0.25">
      <c r="A46" s="29"/>
      <c r="B46" s="26"/>
      <c r="C46" s="95" t="s">
        <v>44</v>
      </c>
      <c r="D46" s="95"/>
      <c r="E46" s="19">
        <v>0</v>
      </c>
    </row>
    <row r="47" spans="1:5" s="30" customFormat="1" x14ac:dyDescent="0.25">
      <c r="B47" s="14" t="s">
        <v>45</v>
      </c>
      <c r="C47" s="14"/>
      <c r="D47" s="15"/>
      <c r="E47" s="16">
        <f>E48+E55+E66+E70</f>
        <v>3917693472</v>
      </c>
    </row>
    <row r="48" spans="1:5" s="25" customFormat="1" ht="26.25" customHeight="1" x14ac:dyDescent="0.25">
      <c r="B48" s="26"/>
      <c r="C48" s="95" t="s">
        <v>46</v>
      </c>
      <c r="D48" s="95"/>
      <c r="E48" s="19">
        <f>SUM(E49:E53)</f>
        <v>1193673892</v>
      </c>
    </row>
    <row r="49" spans="1:5" s="25" customFormat="1" x14ac:dyDescent="0.25">
      <c r="B49" s="26"/>
      <c r="C49" s="20"/>
      <c r="D49" s="22" t="s">
        <v>47</v>
      </c>
      <c r="E49" s="11">
        <v>6212619</v>
      </c>
    </row>
    <row r="50" spans="1:5" s="25" customFormat="1" x14ac:dyDescent="0.25">
      <c r="A50" s="31"/>
      <c r="B50" s="32"/>
      <c r="C50" s="33"/>
      <c r="D50" s="22" t="s">
        <v>48</v>
      </c>
      <c r="E50" s="11">
        <v>784332</v>
      </c>
    </row>
    <row r="51" spans="1:5" s="25" customFormat="1" x14ac:dyDescent="0.25">
      <c r="A51" s="31"/>
      <c r="B51" s="32"/>
      <c r="C51" s="33"/>
      <c r="D51" s="22" t="s">
        <v>49</v>
      </c>
      <c r="E51" s="11">
        <v>73432</v>
      </c>
    </row>
    <row r="52" spans="1:5" s="25" customFormat="1" x14ac:dyDescent="0.25">
      <c r="A52" s="31"/>
      <c r="B52" s="32"/>
      <c r="C52" s="33"/>
      <c r="D52" s="22" t="s">
        <v>50</v>
      </c>
      <c r="E52" s="11">
        <v>861744908</v>
      </c>
    </row>
    <row r="53" spans="1:5" s="25" customFormat="1" x14ac:dyDescent="0.25">
      <c r="A53" s="31"/>
      <c r="B53" s="32"/>
      <c r="C53" s="33"/>
      <c r="D53" s="22" t="s">
        <v>51</v>
      </c>
      <c r="E53" s="11">
        <v>324858601</v>
      </c>
    </row>
    <row r="54" spans="1:5" s="25" customFormat="1" ht="27.75" customHeight="1" x14ac:dyDescent="0.25">
      <c r="A54" s="31"/>
      <c r="B54" s="32"/>
      <c r="C54" s="20" t="s">
        <v>52</v>
      </c>
      <c r="D54" s="22"/>
      <c r="E54" s="11">
        <v>0</v>
      </c>
    </row>
    <row r="55" spans="1:5" s="25" customFormat="1" x14ac:dyDescent="0.25">
      <c r="A55" s="31"/>
      <c r="B55" s="32"/>
      <c r="C55" s="33" t="s">
        <v>53</v>
      </c>
      <c r="D55" s="21"/>
      <c r="E55" s="19">
        <f>SUM(E56:E65)</f>
        <v>2401521210</v>
      </c>
    </row>
    <row r="56" spans="1:5" s="25" customFormat="1" ht="30" customHeight="1" x14ac:dyDescent="0.25">
      <c r="A56" s="31"/>
      <c r="B56" s="32"/>
      <c r="C56" s="33"/>
      <c r="D56" s="22" t="s">
        <v>54</v>
      </c>
      <c r="E56" s="11">
        <v>13622240</v>
      </c>
    </row>
    <row r="57" spans="1:5" s="25" customFormat="1" x14ac:dyDescent="0.25">
      <c r="A57" s="31"/>
      <c r="B57" s="32"/>
      <c r="C57" s="33"/>
      <c r="D57" s="22" t="s">
        <v>55</v>
      </c>
      <c r="E57" s="11">
        <v>21869812</v>
      </c>
    </row>
    <row r="58" spans="1:5" s="25" customFormat="1" x14ac:dyDescent="0.25">
      <c r="A58" s="31"/>
      <c r="B58" s="32"/>
      <c r="C58" s="33"/>
      <c r="D58" s="22" t="s">
        <v>56</v>
      </c>
      <c r="E58" s="11">
        <v>91928242</v>
      </c>
    </row>
    <row r="59" spans="1:5" s="25" customFormat="1" x14ac:dyDescent="0.25">
      <c r="A59" s="31"/>
      <c r="B59" s="32"/>
      <c r="C59" s="33"/>
      <c r="D59" s="22" t="s">
        <v>57</v>
      </c>
      <c r="E59" s="11">
        <v>10777443</v>
      </c>
    </row>
    <row r="60" spans="1:5" s="25" customFormat="1" x14ac:dyDescent="0.25">
      <c r="A60" s="31"/>
      <c r="B60" s="32"/>
      <c r="C60" s="33"/>
      <c r="D60" s="22" t="s">
        <v>58</v>
      </c>
      <c r="E60" s="11">
        <v>1225025444</v>
      </c>
    </row>
    <row r="61" spans="1:5" s="25" customFormat="1" x14ac:dyDescent="0.25">
      <c r="A61" s="31"/>
      <c r="B61" s="32"/>
      <c r="C61" s="33"/>
      <c r="D61" s="22" t="s">
        <v>59</v>
      </c>
      <c r="E61" s="11">
        <v>289592506</v>
      </c>
    </row>
    <row r="62" spans="1:5" s="25" customFormat="1" x14ac:dyDescent="0.25">
      <c r="A62" s="31"/>
      <c r="B62" s="32"/>
      <c r="C62" s="33"/>
      <c r="D62" s="22" t="s">
        <v>60</v>
      </c>
      <c r="E62" s="11">
        <v>114414628</v>
      </c>
    </row>
    <row r="63" spans="1:5" s="25" customFormat="1" ht="47.25" customHeight="1" x14ac:dyDescent="0.25">
      <c r="A63" s="31"/>
      <c r="B63" s="32"/>
      <c r="C63" s="33"/>
      <c r="D63" s="34" t="s">
        <v>61</v>
      </c>
      <c r="E63" s="11">
        <v>0</v>
      </c>
    </row>
    <row r="64" spans="1:5" s="25" customFormat="1" ht="42.75" customHeight="1" x14ac:dyDescent="0.25">
      <c r="B64" s="26"/>
      <c r="C64" s="20"/>
      <c r="D64" s="34" t="s">
        <v>62</v>
      </c>
      <c r="E64" s="11">
        <v>4000000</v>
      </c>
    </row>
    <row r="65" spans="2:5" s="25" customFormat="1" ht="51.75" customHeight="1" x14ac:dyDescent="0.25">
      <c r="B65" s="26"/>
      <c r="C65" s="20"/>
      <c r="D65" s="34" t="s">
        <v>63</v>
      </c>
      <c r="E65" s="11">
        <v>630290895</v>
      </c>
    </row>
    <row r="66" spans="2:5" s="25" customFormat="1" x14ac:dyDescent="0.25">
      <c r="B66" s="26"/>
      <c r="C66" s="91" t="s">
        <v>64</v>
      </c>
      <c r="D66" s="91"/>
      <c r="E66" s="19">
        <f>SUM(E67:E69)</f>
        <v>100034177</v>
      </c>
    </row>
    <row r="67" spans="2:5" s="25" customFormat="1" x14ac:dyDescent="0.25">
      <c r="B67" s="20"/>
      <c r="C67" s="20"/>
      <c r="D67" s="22" t="s">
        <v>65</v>
      </c>
      <c r="E67" s="11">
        <v>98902935</v>
      </c>
    </row>
    <row r="68" spans="2:5" s="25" customFormat="1" x14ac:dyDescent="0.25">
      <c r="B68" s="20"/>
      <c r="C68" s="20"/>
      <c r="D68" s="22" t="s">
        <v>66</v>
      </c>
      <c r="E68" s="11">
        <v>890000</v>
      </c>
    </row>
    <row r="69" spans="2:5" s="25" customFormat="1" ht="24" x14ac:dyDescent="0.25">
      <c r="B69" s="20"/>
      <c r="C69" s="20"/>
      <c r="D69" s="34" t="s">
        <v>67</v>
      </c>
      <c r="E69" s="11">
        <v>241242</v>
      </c>
    </row>
    <row r="70" spans="2:5" s="25" customFormat="1" x14ac:dyDescent="0.25">
      <c r="B70" s="26"/>
      <c r="C70" s="91" t="s">
        <v>68</v>
      </c>
      <c r="D70" s="91"/>
      <c r="E70" s="19">
        <f>SUM(E71:E74)</f>
        <v>222464193</v>
      </c>
    </row>
    <row r="71" spans="2:5" s="25" customFormat="1" x14ac:dyDescent="0.25">
      <c r="B71" s="26"/>
      <c r="C71" s="27" t="s">
        <v>24</v>
      </c>
      <c r="D71" s="22" t="s">
        <v>69</v>
      </c>
      <c r="E71" s="11">
        <v>62849978</v>
      </c>
    </row>
    <row r="72" spans="2:5" s="25" customFormat="1" x14ac:dyDescent="0.25">
      <c r="B72" s="26"/>
      <c r="C72" s="27" t="s">
        <v>24</v>
      </c>
      <c r="D72" s="22" t="s">
        <v>70</v>
      </c>
      <c r="E72" s="11">
        <v>137367357</v>
      </c>
    </row>
    <row r="73" spans="2:5" s="25" customFormat="1" x14ac:dyDescent="0.25">
      <c r="B73" s="26"/>
      <c r="C73" s="27" t="s">
        <v>24</v>
      </c>
      <c r="D73" s="22" t="s">
        <v>71</v>
      </c>
      <c r="E73" s="11">
        <v>11155860</v>
      </c>
    </row>
    <row r="74" spans="2:5" s="25" customFormat="1" x14ac:dyDescent="0.25">
      <c r="B74" s="26"/>
      <c r="C74" s="27"/>
      <c r="D74" s="22" t="s">
        <v>72</v>
      </c>
      <c r="E74" s="11">
        <v>11090998</v>
      </c>
    </row>
    <row r="75" spans="2:5" s="25" customFormat="1" ht="38.25" customHeight="1" x14ac:dyDescent="0.25">
      <c r="B75" s="26"/>
      <c r="C75" s="95" t="s">
        <v>73</v>
      </c>
      <c r="D75" s="95"/>
      <c r="E75" s="19">
        <v>0</v>
      </c>
    </row>
    <row r="76" spans="2:5" s="30" customFormat="1" x14ac:dyDescent="0.25">
      <c r="B76" s="14" t="s">
        <v>74</v>
      </c>
      <c r="C76" s="14"/>
      <c r="D76" s="15"/>
      <c r="E76" s="16">
        <f>E77</f>
        <v>92816817</v>
      </c>
    </row>
    <row r="77" spans="2:5" s="25" customFormat="1" x14ac:dyDescent="0.25">
      <c r="B77" s="26"/>
      <c r="C77" s="35" t="s">
        <v>75</v>
      </c>
      <c r="D77" s="36"/>
      <c r="E77" s="19">
        <f>SUM(E78:E81)</f>
        <v>92816817</v>
      </c>
    </row>
    <row r="78" spans="2:5" s="25" customFormat="1" x14ac:dyDescent="0.25">
      <c r="B78" s="37"/>
      <c r="C78" s="35"/>
      <c r="D78" s="22" t="s">
        <v>76</v>
      </c>
      <c r="E78" s="11">
        <v>92816817</v>
      </c>
    </row>
    <row r="79" spans="2:5" s="25" customFormat="1" x14ac:dyDescent="0.25">
      <c r="B79" s="37"/>
      <c r="C79" s="35"/>
      <c r="D79" s="22" t="s">
        <v>77</v>
      </c>
      <c r="E79" s="11">
        <v>0</v>
      </c>
    </row>
    <row r="80" spans="2:5" s="25" customFormat="1" x14ac:dyDescent="0.25">
      <c r="B80" s="26"/>
      <c r="C80" s="35" t="s">
        <v>78</v>
      </c>
      <c r="D80" s="38"/>
      <c r="E80" s="19">
        <v>0</v>
      </c>
    </row>
    <row r="81" spans="2:5" s="5" customFormat="1" ht="38.25" customHeight="1" x14ac:dyDescent="0.25">
      <c r="B81" s="17"/>
      <c r="C81" s="96" t="s">
        <v>79</v>
      </c>
      <c r="D81" s="96"/>
      <c r="E81" s="19">
        <v>0</v>
      </c>
    </row>
    <row r="82" spans="2:5" s="8" customFormat="1" x14ac:dyDescent="0.25">
      <c r="B82" s="14" t="s">
        <v>80</v>
      </c>
      <c r="C82" s="14"/>
      <c r="D82" s="15"/>
      <c r="E82" s="16">
        <f>E83+E85</f>
        <v>25321061</v>
      </c>
    </row>
    <row r="83" spans="2:5" s="5" customFormat="1" x14ac:dyDescent="0.25">
      <c r="B83" s="17"/>
      <c r="C83" s="37" t="s">
        <v>81</v>
      </c>
      <c r="D83" s="39"/>
      <c r="E83" s="19">
        <f>E84</f>
        <v>0</v>
      </c>
    </row>
    <row r="84" spans="2:5" s="5" customFormat="1" x14ac:dyDescent="0.25">
      <c r="B84" s="17"/>
      <c r="C84" s="37"/>
      <c r="D84" s="40" t="s">
        <v>82</v>
      </c>
      <c r="E84" s="11">
        <v>0</v>
      </c>
    </row>
    <row r="85" spans="2:5" s="5" customFormat="1" x14ac:dyDescent="0.25">
      <c r="B85" s="17"/>
      <c r="C85" s="37" t="s">
        <v>83</v>
      </c>
      <c r="D85" s="39"/>
      <c r="E85" s="19">
        <f>SUM(E86:E93)</f>
        <v>25321061</v>
      </c>
    </row>
    <row r="86" spans="2:5" s="5" customFormat="1" x14ac:dyDescent="0.25">
      <c r="B86" s="41" t="s">
        <v>24</v>
      </c>
      <c r="C86" s="41"/>
      <c r="D86" s="40" t="s">
        <v>84</v>
      </c>
      <c r="E86" s="11">
        <v>0</v>
      </c>
    </row>
    <row r="87" spans="2:5" s="5" customFormat="1" x14ac:dyDescent="0.25">
      <c r="B87" s="41" t="s">
        <v>24</v>
      </c>
      <c r="C87" s="41"/>
      <c r="D87" s="40" t="s">
        <v>85</v>
      </c>
      <c r="E87" s="11">
        <v>0</v>
      </c>
    </row>
    <row r="88" spans="2:5" s="5" customFormat="1" x14ac:dyDescent="0.25">
      <c r="B88" s="41" t="s">
        <v>24</v>
      </c>
      <c r="C88" s="41"/>
      <c r="D88" s="40" t="s">
        <v>86</v>
      </c>
      <c r="E88" s="11">
        <v>0</v>
      </c>
    </row>
    <row r="89" spans="2:5" s="5" customFormat="1" x14ac:dyDescent="0.25">
      <c r="B89" s="41" t="s">
        <v>24</v>
      </c>
      <c r="C89" s="41"/>
      <c r="D89" s="40" t="s">
        <v>87</v>
      </c>
      <c r="E89" s="11">
        <v>0</v>
      </c>
    </row>
    <row r="90" spans="2:5" s="5" customFormat="1" x14ac:dyDescent="0.25">
      <c r="B90" s="41" t="s">
        <v>24</v>
      </c>
      <c r="C90" s="41"/>
      <c r="D90" s="40" t="s">
        <v>88</v>
      </c>
      <c r="E90" s="11">
        <v>56061</v>
      </c>
    </row>
    <row r="91" spans="2:5" s="5" customFormat="1" x14ac:dyDescent="0.25">
      <c r="B91" s="41"/>
      <c r="C91" s="41"/>
      <c r="D91" s="40" t="s">
        <v>89</v>
      </c>
      <c r="E91" s="11">
        <v>25265000</v>
      </c>
    </row>
    <row r="92" spans="2:5" s="28" customFormat="1" x14ac:dyDescent="0.25">
      <c r="B92" s="37" t="s">
        <v>24</v>
      </c>
      <c r="C92" s="42" t="s">
        <v>90</v>
      </c>
      <c r="D92" s="43"/>
      <c r="E92" s="19">
        <v>0</v>
      </c>
    </row>
    <row r="93" spans="2:5" s="28" customFormat="1" ht="35.25" customHeight="1" x14ac:dyDescent="0.25">
      <c r="B93" s="43"/>
      <c r="C93" s="97" t="s">
        <v>91</v>
      </c>
      <c r="D93" s="97"/>
      <c r="E93" s="19">
        <v>0</v>
      </c>
    </row>
    <row r="94" spans="2:5" s="44" customFormat="1" ht="21.75" customHeight="1" x14ac:dyDescent="0.25">
      <c r="B94" s="14" t="s">
        <v>92</v>
      </c>
      <c r="C94" s="14"/>
      <c r="D94" s="15"/>
      <c r="E94" s="16">
        <f>E95+E96+E97+E98+E99+E100+E101+E102+E103</f>
        <v>136849049</v>
      </c>
    </row>
    <row r="95" spans="2:5" s="28" customFormat="1" ht="31.5" customHeight="1" x14ac:dyDescent="0.25">
      <c r="B95" s="43"/>
      <c r="C95" s="96" t="s">
        <v>93</v>
      </c>
      <c r="D95" s="96"/>
      <c r="E95" s="19">
        <v>0</v>
      </c>
    </row>
    <row r="96" spans="2:5" s="28" customFormat="1" ht="31.5" customHeight="1" x14ac:dyDescent="0.25">
      <c r="B96" s="43"/>
      <c r="C96" s="96" t="s">
        <v>94</v>
      </c>
      <c r="D96" s="96"/>
      <c r="E96" s="19">
        <v>43347666</v>
      </c>
    </row>
    <row r="97" spans="1:5" s="28" customFormat="1" ht="31.5" customHeight="1" x14ac:dyDescent="0.25">
      <c r="B97" s="43"/>
      <c r="C97" s="96" t="s">
        <v>95</v>
      </c>
      <c r="D97" s="96"/>
      <c r="E97" s="19">
        <v>0</v>
      </c>
    </row>
    <row r="98" spans="1:5" s="28" customFormat="1" ht="31.5" customHeight="1" x14ac:dyDescent="0.25">
      <c r="B98" s="43"/>
      <c r="C98" s="96" t="s">
        <v>96</v>
      </c>
      <c r="D98" s="96"/>
      <c r="E98" s="19">
        <v>0</v>
      </c>
    </row>
    <row r="99" spans="1:5" s="28" customFormat="1" ht="31.5" customHeight="1" x14ac:dyDescent="0.25">
      <c r="B99" s="43"/>
      <c r="C99" s="96" t="s">
        <v>97</v>
      </c>
      <c r="D99" s="96"/>
      <c r="E99" s="19">
        <v>0</v>
      </c>
    </row>
    <row r="100" spans="1:5" s="28" customFormat="1" ht="31.5" customHeight="1" x14ac:dyDescent="0.25">
      <c r="B100" s="43"/>
      <c r="C100" s="96" t="s">
        <v>98</v>
      </c>
      <c r="D100" s="96"/>
      <c r="E100" s="19">
        <v>0</v>
      </c>
    </row>
    <row r="101" spans="1:5" s="28" customFormat="1" ht="31.5" customHeight="1" x14ac:dyDescent="0.25">
      <c r="B101" s="43"/>
      <c r="C101" s="96" t="s">
        <v>99</v>
      </c>
      <c r="D101" s="96"/>
      <c r="E101" s="19">
        <v>0</v>
      </c>
    </row>
    <row r="102" spans="1:5" s="28" customFormat="1" ht="31.5" customHeight="1" x14ac:dyDescent="0.25">
      <c r="B102" s="43"/>
      <c r="C102" s="96" t="s">
        <v>100</v>
      </c>
      <c r="D102" s="96"/>
      <c r="E102" s="19"/>
    </row>
    <row r="103" spans="1:5" s="28" customFormat="1" ht="31.5" customHeight="1" x14ac:dyDescent="0.25">
      <c r="B103" s="43"/>
      <c r="C103" s="96" t="s">
        <v>101</v>
      </c>
      <c r="D103" s="96"/>
      <c r="E103" s="19">
        <v>93501383</v>
      </c>
    </row>
    <row r="104" spans="1:5" s="5" customFormat="1" ht="15" customHeight="1" x14ac:dyDescent="0.25">
      <c r="A104" s="45"/>
      <c r="B104" s="17"/>
      <c r="C104" s="17"/>
      <c r="D104" s="46"/>
      <c r="E104" s="47"/>
    </row>
    <row r="105" spans="1:5" s="8" customFormat="1" ht="29.25" customHeight="1" x14ac:dyDescent="0.25">
      <c r="B105" s="98" t="s">
        <v>102</v>
      </c>
      <c r="C105" s="98"/>
      <c r="D105" s="98"/>
      <c r="E105" s="48">
        <f>E107+E123+E158+E144+E181</f>
        <v>43338288216</v>
      </c>
    </row>
    <row r="106" spans="1:5" s="8" customFormat="1" x14ac:dyDescent="0.25">
      <c r="B106" s="49"/>
      <c r="C106" s="49"/>
      <c r="D106" s="49"/>
      <c r="E106" s="49"/>
    </row>
    <row r="107" spans="1:5" s="8" customFormat="1" ht="17.25" customHeight="1" x14ac:dyDescent="0.25">
      <c r="B107" s="50"/>
      <c r="C107" s="50" t="s">
        <v>103</v>
      </c>
      <c r="D107" s="51"/>
      <c r="E107" s="52">
        <f>SUM(E108:E120)</f>
        <v>20293764513</v>
      </c>
    </row>
    <row r="108" spans="1:5" s="5" customFormat="1" x14ac:dyDescent="0.25">
      <c r="B108" s="17"/>
      <c r="C108" s="37"/>
      <c r="D108" s="22" t="s">
        <v>104</v>
      </c>
      <c r="E108" s="53">
        <v>15404098427</v>
      </c>
    </row>
    <row r="109" spans="1:5" s="5" customFormat="1" x14ac:dyDescent="0.25">
      <c r="B109" s="17"/>
      <c r="C109" s="37"/>
      <c r="D109" s="22" t="s">
        <v>105</v>
      </c>
      <c r="E109" s="53">
        <v>1716067516</v>
      </c>
    </row>
    <row r="110" spans="1:5" s="5" customFormat="1" x14ac:dyDescent="0.25">
      <c r="B110" s="17"/>
      <c r="C110" s="37"/>
      <c r="D110" s="22" t="s">
        <v>106</v>
      </c>
      <c r="E110" s="54">
        <v>732302162</v>
      </c>
    </row>
    <row r="111" spans="1:5" s="5" customFormat="1" x14ac:dyDescent="0.25">
      <c r="B111" s="17"/>
      <c r="C111" s="37"/>
      <c r="D111" s="22" t="s">
        <v>107</v>
      </c>
      <c r="E111" s="54">
        <v>358539718</v>
      </c>
    </row>
    <row r="112" spans="1:5" s="5" customFormat="1" x14ac:dyDescent="0.25">
      <c r="B112" s="17"/>
      <c r="C112" s="37"/>
      <c r="D112" s="22" t="s">
        <v>108</v>
      </c>
      <c r="E112" s="54">
        <v>795838054</v>
      </c>
    </row>
    <row r="113" spans="1:5" s="5" customFormat="1" x14ac:dyDescent="0.25">
      <c r="B113" s="17"/>
      <c r="C113" s="37"/>
      <c r="D113" s="22" t="s">
        <v>109</v>
      </c>
      <c r="E113" s="54">
        <v>74495634</v>
      </c>
    </row>
    <row r="114" spans="1:5" s="5" customFormat="1" x14ac:dyDescent="0.25">
      <c r="B114" s="17"/>
      <c r="C114" s="37"/>
      <c r="D114" s="22" t="s">
        <v>110</v>
      </c>
      <c r="E114" s="54">
        <v>79926823</v>
      </c>
    </row>
    <row r="115" spans="1:5" s="5" customFormat="1" x14ac:dyDescent="0.25">
      <c r="B115" s="17"/>
      <c r="C115" s="37"/>
      <c r="D115" s="22" t="s">
        <v>111</v>
      </c>
      <c r="E115" s="54">
        <v>315032479</v>
      </c>
    </row>
    <row r="116" spans="1:5" s="5" customFormat="1" x14ac:dyDescent="0.25">
      <c r="B116" s="17"/>
      <c r="C116" s="37"/>
      <c r="D116" s="22" t="s">
        <v>112</v>
      </c>
      <c r="E116" s="54">
        <v>0</v>
      </c>
    </row>
    <row r="117" spans="1:5" s="5" customFormat="1" hidden="1" x14ac:dyDescent="0.25">
      <c r="B117" s="17"/>
      <c r="C117" s="37"/>
      <c r="D117" s="22" t="s">
        <v>113</v>
      </c>
      <c r="E117" s="54">
        <v>0</v>
      </c>
    </row>
    <row r="118" spans="1:5" s="5" customFormat="1" hidden="1" x14ac:dyDescent="0.25">
      <c r="B118" s="17"/>
      <c r="C118" s="37"/>
      <c r="D118" s="22" t="s">
        <v>114</v>
      </c>
      <c r="E118" s="54">
        <v>0</v>
      </c>
    </row>
    <row r="119" spans="1:5" s="5" customFormat="1" hidden="1" x14ac:dyDescent="0.25">
      <c r="B119" s="17"/>
      <c r="C119" s="37"/>
      <c r="D119" s="22" t="s">
        <v>115</v>
      </c>
      <c r="E119" s="54">
        <v>0</v>
      </c>
    </row>
    <row r="120" spans="1:5" s="5" customFormat="1" x14ac:dyDescent="0.25">
      <c r="B120" s="17"/>
      <c r="C120" s="37"/>
      <c r="D120" s="21" t="s">
        <v>116</v>
      </c>
      <c r="E120" s="55">
        <f>E121+E122</f>
        <v>817463700</v>
      </c>
    </row>
    <row r="121" spans="1:5" s="5" customFormat="1" x14ac:dyDescent="0.25">
      <c r="B121" s="17"/>
      <c r="C121" s="37"/>
      <c r="D121" s="22" t="s">
        <v>117</v>
      </c>
      <c r="E121" s="54">
        <v>591495557</v>
      </c>
    </row>
    <row r="122" spans="1:5" s="5" customFormat="1" x14ac:dyDescent="0.25">
      <c r="B122" s="17"/>
      <c r="C122" s="37"/>
      <c r="D122" s="22" t="s">
        <v>118</v>
      </c>
      <c r="E122" s="53">
        <v>225968143</v>
      </c>
    </row>
    <row r="123" spans="1:5" s="8" customFormat="1" ht="19.5" customHeight="1" x14ac:dyDescent="0.25">
      <c r="B123" s="50"/>
      <c r="C123" s="50" t="s">
        <v>119</v>
      </c>
      <c r="D123" s="56"/>
      <c r="E123" s="52">
        <f>E124+E128+E129+E132+E133+E138+E139+E142</f>
        <v>19543590954</v>
      </c>
    </row>
    <row r="124" spans="1:5" s="5" customFormat="1" x14ac:dyDescent="0.25">
      <c r="A124" s="7"/>
      <c r="B124" s="57"/>
      <c r="C124" s="35"/>
      <c r="D124" s="21" t="s">
        <v>120</v>
      </c>
      <c r="E124" s="55">
        <f>SUM(E125:E127)</f>
        <v>10837661587</v>
      </c>
    </row>
    <row r="125" spans="1:5" s="5" customFormat="1" x14ac:dyDescent="0.25">
      <c r="A125" s="7"/>
      <c r="B125" s="57"/>
      <c r="C125" s="35"/>
      <c r="D125" s="22" t="s">
        <v>121</v>
      </c>
      <c r="E125" s="53">
        <v>10488052316</v>
      </c>
    </row>
    <row r="126" spans="1:5" s="5" customFormat="1" x14ac:dyDescent="0.25">
      <c r="A126" s="7"/>
      <c r="B126" s="57"/>
      <c r="C126" s="35"/>
      <c r="D126" s="22" t="s">
        <v>122</v>
      </c>
      <c r="E126" s="53">
        <v>116293020</v>
      </c>
    </row>
    <row r="127" spans="1:5" s="5" customFormat="1" x14ac:dyDescent="0.25">
      <c r="A127" s="7"/>
      <c r="B127" s="57"/>
      <c r="C127" s="35"/>
      <c r="D127" s="22" t="s">
        <v>123</v>
      </c>
      <c r="E127" s="53">
        <v>233316251</v>
      </c>
    </row>
    <row r="128" spans="1:5" s="5" customFormat="1" x14ac:dyDescent="0.25">
      <c r="A128" s="7"/>
      <c r="B128" s="57"/>
      <c r="C128" s="35"/>
      <c r="D128" s="21" t="s">
        <v>124</v>
      </c>
      <c r="E128" s="58">
        <v>2873676163</v>
      </c>
    </row>
    <row r="129" spans="1:5" s="5" customFormat="1" x14ac:dyDescent="0.25">
      <c r="A129" s="7"/>
      <c r="B129" s="57"/>
      <c r="C129" s="35"/>
      <c r="D129" s="21" t="s">
        <v>125</v>
      </c>
      <c r="E129" s="58">
        <f>SUM(E130:E131)</f>
        <v>1158884973</v>
      </c>
    </row>
    <row r="130" spans="1:5" s="5" customFormat="1" x14ac:dyDescent="0.25">
      <c r="A130" s="7"/>
      <c r="B130" s="57"/>
      <c r="C130" s="35"/>
      <c r="D130" s="22" t="s">
        <v>126</v>
      </c>
      <c r="E130" s="53">
        <v>140476057</v>
      </c>
    </row>
    <row r="131" spans="1:5" s="5" customFormat="1" x14ac:dyDescent="0.25">
      <c r="B131" s="17"/>
      <c r="C131" s="37"/>
      <c r="D131" s="22" t="s">
        <v>127</v>
      </c>
      <c r="E131" s="53">
        <v>1018408916</v>
      </c>
    </row>
    <row r="132" spans="1:5" s="5" customFormat="1" x14ac:dyDescent="0.25">
      <c r="B132" s="17"/>
      <c r="C132" s="37"/>
      <c r="D132" s="21" t="s">
        <v>128</v>
      </c>
      <c r="E132" s="59">
        <v>2094206637</v>
      </c>
    </row>
    <row r="133" spans="1:5" s="5" customFormat="1" x14ac:dyDescent="0.25">
      <c r="B133" s="17"/>
      <c r="C133" s="37"/>
      <c r="D133" s="21" t="s">
        <v>129</v>
      </c>
      <c r="E133" s="58">
        <f>SUM(E134:E137)</f>
        <v>851081015</v>
      </c>
    </row>
    <row r="134" spans="1:5" s="5" customFormat="1" x14ac:dyDescent="0.25">
      <c r="B134" s="17"/>
      <c r="C134" s="37"/>
      <c r="D134" s="40" t="s">
        <v>130</v>
      </c>
      <c r="E134" s="53">
        <v>317363584</v>
      </c>
    </row>
    <row r="135" spans="1:5" s="5" customFormat="1" x14ac:dyDescent="0.25">
      <c r="B135" s="17"/>
      <c r="C135" s="37"/>
      <c r="D135" s="40" t="s">
        <v>131</v>
      </c>
      <c r="E135" s="53">
        <v>209811548</v>
      </c>
    </row>
    <row r="136" spans="1:5" s="5" customFormat="1" x14ac:dyDescent="0.25">
      <c r="B136" s="17"/>
      <c r="C136" s="37"/>
      <c r="D136" s="40" t="s">
        <v>132</v>
      </c>
      <c r="E136" s="53">
        <v>26101133</v>
      </c>
    </row>
    <row r="137" spans="1:5" s="5" customFormat="1" x14ac:dyDescent="0.25">
      <c r="B137" s="17"/>
      <c r="C137" s="37"/>
      <c r="D137" s="40" t="s">
        <v>133</v>
      </c>
      <c r="E137" s="53">
        <v>297804750</v>
      </c>
    </row>
    <row r="138" spans="1:5" s="5" customFormat="1" x14ac:dyDescent="0.25">
      <c r="B138" s="17"/>
      <c r="C138" s="37"/>
      <c r="D138" s="39" t="s">
        <v>134</v>
      </c>
      <c r="E138" s="58">
        <v>215893948</v>
      </c>
    </row>
    <row r="139" spans="1:5" s="5" customFormat="1" ht="30.75" customHeight="1" x14ac:dyDescent="0.25">
      <c r="B139" s="17"/>
      <c r="C139" s="37"/>
      <c r="D139" s="39" t="s">
        <v>135</v>
      </c>
      <c r="E139" s="58">
        <f>SUM(E140:E141)</f>
        <v>346548301</v>
      </c>
    </row>
    <row r="140" spans="1:5" s="5" customFormat="1" x14ac:dyDescent="0.25">
      <c r="B140" s="17"/>
      <c r="C140" s="37"/>
      <c r="D140" s="40" t="s">
        <v>136</v>
      </c>
      <c r="E140" s="53">
        <v>259929958</v>
      </c>
    </row>
    <row r="141" spans="1:5" s="5" customFormat="1" x14ac:dyDescent="0.25">
      <c r="B141" s="17"/>
      <c r="C141" s="37"/>
      <c r="D141" s="40" t="s">
        <v>137</v>
      </c>
      <c r="E141" s="53">
        <v>86618343</v>
      </c>
    </row>
    <row r="142" spans="1:5" s="5" customFormat="1" x14ac:dyDescent="0.25">
      <c r="B142" s="17"/>
      <c r="C142" s="37"/>
      <c r="D142" s="39" t="s">
        <v>138</v>
      </c>
      <c r="E142" s="58">
        <v>1165638330</v>
      </c>
    </row>
    <row r="143" spans="1:5" s="5" customFormat="1" ht="12" customHeight="1" x14ac:dyDescent="0.25">
      <c r="B143" s="17"/>
      <c r="C143" s="37"/>
      <c r="D143" s="39"/>
      <c r="E143" s="58"/>
    </row>
    <row r="144" spans="1:5" s="8" customFormat="1" x14ac:dyDescent="0.25">
      <c r="B144" s="50"/>
      <c r="C144" s="50" t="s">
        <v>139</v>
      </c>
      <c r="D144" s="56"/>
      <c r="E144" s="52">
        <f>SUM(E145:E156)</f>
        <v>2416537682</v>
      </c>
    </row>
    <row r="145" spans="1:5" s="8" customFormat="1" x14ac:dyDescent="0.25">
      <c r="B145" s="60"/>
      <c r="C145" s="61"/>
      <c r="D145" s="40" t="s">
        <v>140</v>
      </c>
      <c r="E145" s="54">
        <v>10680018</v>
      </c>
    </row>
    <row r="146" spans="1:5" s="8" customFormat="1" x14ac:dyDescent="0.25">
      <c r="B146" s="60"/>
      <c r="C146" s="61"/>
      <c r="D146" s="40" t="s">
        <v>141</v>
      </c>
      <c r="E146" s="62">
        <v>70000000</v>
      </c>
    </row>
    <row r="147" spans="1:5" s="8" customFormat="1" x14ac:dyDescent="0.25">
      <c r="B147" s="60"/>
      <c r="C147" s="61"/>
      <c r="D147" s="40" t="s">
        <v>142</v>
      </c>
      <c r="E147" s="54">
        <v>1346278249</v>
      </c>
    </row>
    <row r="148" spans="1:5" s="8" customFormat="1" x14ac:dyDescent="0.25">
      <c r="B148" s="60"/>
      <c r="C148" s="61"/>
      <c r="D148" s="40" t="s">
        <v>143</v>
      </c>
      <c r="E148" s="54">
        <v>735247819</v>
      </c>
    </row>
    <row r="149" spans="1:5" s="8" customFormat="1" x14ac:dyDescent="0.25">
      <c r="B149" s="60"/>
      <c r="C149" s="61"/>
      <c r="D149" s="40" t="s">
        <v>144</v>
      </c>
      <c r="E149" s="54">
        <v>0</v>
      </c>
    </row>
    <row r="150" spans="1:5" s="8" customFormat="1" x14ac:dyDescent="0.25">
      <c r="B150" s="60"/>
      <c r="C150" s="61"/>
      <c r="D150" s="40" t="s">
        <v>145</v>
      </c>
      <c r="E150" s="54">
        <v>576149</v>
      </c>
    </row>
    <row r="151" spans="1:5" s="8" customFormat="1" x14ac:dyDescent="0.25">
      <c r="B151" s="60"/>
      <c r="C151" s="61"/>
      <c r="D151" s="40" t="s">
        <v>146</v>
      </c>
      <c r="E151" s="54">
        <f>[1]reasignaciones!$J$16</f>
        <v>0</v>
      </c>
    </row>
    <row r="152" spans="1:5" s="8" customFormat="1" x14ac:dyDescent="0.25">
      <c r="B152" s="60"/>
      <c r="C152" s="61"/>
      <c r="D152" s="40" t="s">
        <v>147</v>
      </c>
      <c r="E152" s="54">
        <v>274358</v>
      </c>
    </row>
    <row r="153" spans="1:5" s="8" customFormat="1" x14ac:dyDescent="0.25">
      <c r="B153" s="60"/>
      <c r="C153" s="61"/>
      <c r="D153" s="40" t="s">
        <v>148</v>
      </c>
      <c r="E153" s="54">
        <v>32852511</v>
      </c>
    </row>
    <row r="154" spans="1:5" s="8" customFormat="1" x14ac:dyDescent="0.25">
      <c r="B154" s="60"/>
      <c r="C154" s="61"/>
      <c r="D154" s="40" t="s">
        <v>149</v>
      </c>
      <c r="E154" s="54">
        <v>0</v>
      </c>
    </row>
    <row r="155" spans="1:5" s="8" customFormat="1" x14ac:dyDescent="0.25">
      <c r="B155" s="60"/>
      <c r="C155" s="61"/>
      <c r="D155" s="40" t="s">
        <v>150</v>
      </c>
      <c r="E155" s="54">
        <v>219600000</v>
      </c>
    </row>
    <row r="156" spans="1:5" s="8" customFormat="1" x14ac:dyDescent="0.25">
      <c r="B156" s="60"/>
      <c r="C156" s="61"/>
      <c r="D156" s="40" t="s">
        <v>151</v>
      </c>
      <c r="E156" s="54">
        <v>1028578</v>
      </c>
    </row>
    <row r="157" spans="1:5" s="8" customFormat="1" x14ac:dyDescent="0.25">
      <c r="B157" s="60"/>
      <c r="C157" s="61"/>
      <c r="D157" s="40"/>
      <c r="E157" s="54"/>
    </row>
    <row r="158" spans="1:5" s="5" customFormat="1" x14ac:dyDescent="0.25">
      <c r="B158" s="50"/>
      <c r="C158" s="50" t="s">
        <v>152</v>
      </c>
      <c r="D158" s="56"/>
      <c r="E158" s="52">
        <f>SUM(E159:E174)</f>
        <v>1084395067</v>
      </c>
    </row>
    <row r="159" spans="1:5" s="5" customFormat="1" x14ac:dyDescent="0.25">
      <c r="A159" s="7"/>
      <c r="B159" s="57"/>
      <c r="C159" s="35"/>
      <c r="D159" s="22" t="s">
        <v>153</v>
      </c>
      <c r="E159" s="54">
        <v>0</v>
      </c>
    </row>
    <row r="160" spans="1:5" s="5" customFormat="1" x14ac:dyDescent="0.25">
      <c r="A160" s="7"/>
      <c r="B160" s="57"/>
      <c r="C160" s="35"/>
      <c r="D160" s="34" t="s">
        <v>154</v>
      </c>
      <c r="E160" s="54">
        <v>0</v>
      </c>
    </row>
    <row r="161" spans="1:5" s="5" customFormat="1" x14ac:dyDescent="0.25">
      <c r="A161" s="7"/>
      <c r="B161" s="57"/>
      <c r="C161" s="35"/>
      <c r="D161" s="22" t="s">
        <v>155</v>
      </c>
      <c r="E161" s="54">
        <v>397757145</v>
      </c>
    </row>
    <row r="162" spans="1:5" s="5" customFormat="1" x14ac:dyDescent="0.25">
      <c r="A162" s="7"/>
      <c r="B162" s="57"/>
      <c r="C162" s="35"/>
      <c r="D162" s="22" t="s">
        <v>156</v>
      </c>
      <c r="E162" s="54">
        <v>76417514</v>
      </c>
    </row>
    <row r="163" spans="1:5" s="5" customFormat="1" x14ac:dyDescent="0.25">
      <c r="A163" s="7"/>
      <c r="B163" s="57"/>
      <c r="C163" s="35"/>
      <c r="D163" s="22" t="s">
        <v>157</v>
      </c>
      <c r="E163" s="54">
        <v>326136820</v>
      </c>
    </row>
    <row r="164" spans="1:5" s="5" customFormat="1" x14ac:dyDescent="0.25">
      <c r="A164" s="7"/>
      <c r="B164" s="57"/>
      <c r="C164" s="35"/>
      <c r="D164" s="22" t="s">
        <v>158</v>
      </c>
      <c r="E164" s="54">
        <v>12371207</v>
      </c>
    </row>
    <row r="165" spans="1:5" s="5" customFormat="1" x14ac:dyDescent="0.25">
      <c r="A165" s="7"/>
      <c r="B165" s="57"/>
      <c r="C165" s="35"/>
      <c r="D165" s="22" t="s">
        <v>159</v>
      </c>
      <c r="E165" s="54">
        <v>0</v>
      </c>
    </row>
    <row r="166" spans="1:5" s="5" customFormat="1" x14ac:dyDescent="0.25">
      <c r="A166" s="7"/>
      <c r="B166" s="57"/>
      <c r="C166" s="35"/>
      <c r="D166" s="22" t="s">
        <v>160</v>
      </c>
      <c r="E166" s="54">
        <v>27113684</v>
      </c>
    </row>
    <row r="167" spans="1:5" s="5" customFormat="1" x14ac:dyDescent="0.25">
      <c r="A167" s="7"/>
      <c r="B167" s="57"/>
      <c r="C167" s="35"/>
      <c r="D167" s="22" t="s">
        <v>161</v>
      </c>
      <c r="E167" s="54">
        <f>'[1]part fed esfuerzo propio'!$J$15</f>
        <v>0</v>
      </c>
    </row>
    <row r="168" spans="1:5" s="5" customFormat="1" x14ac:dyDescent="0.25">
      <c r="A168" s="7"/>
      <c r="B168" s="57"/>
      <c r="C168" s="35"/>
      <c r="D168" s="22" t="s">
        <v>162</v>
      </c>
      <c r="E168" s="54">
        <v>0</v>
      </c>
    </row>
    <row r="169" spans="1:5" s="5" customFormat="1" x14ac:dyDescent="0.25">
      <c r="A169" s="7"/>
      <c r="B169" s="57"/>
      <c r="C169" s="35"/>
      <c r="D169" s="22" t="s">
        <v>163</v>
      </c>
      <c r="E169" s="54">
        <v>93479716</v>
      </c>
    </row>
    <row r="170" spans="1:5" s="5" customFormat="1" x14ac:dyDescent="0.25">
      <c r="A170" s="7"/>
      <c r="B170" s="57"/>
      <c r="C170" s="35"/>
      <c r="D170" s="22" t="s">
        <v>164</v>
      </c>
      <c r="E170" s="54">
        <v>120082439</v>
      </c>
    </row>
    <row r="171" spans="1:5" s="5" customFormat="1" x14ac:dyDescent="0.25">
      <c r="A171" s="7"/>
      <c r="B171" s="57"/>
      <c r="C171" s="35"/>
      <c r="D171" s="22" t="s">
        <v>165</v>
      </c>
      <c r="E171" s="54">
        <v>17167928</v>
      </c>
    </row>
    <row r="172" spans="1:5" s="5" customFormat="1" x14ac:dyDescent="0.25">
      <c r="A172" s="7"/>
      <c r="B172" s="57"/>
      <c r="C172" s="35"/>
      <c r="D172" s="22" t="s">
        <v>166</v>
      </c>
      <c r="E172" s="54">
        <v>1788521</v>
      </c>
    </row>
    <row r="173" spans="1:5" s="5" customFormat="1" x14ac:dyDescent="0.25">
      <c r="A173" s="7"/>
      <c r="B173" s="57"/>
      <c r="C173" s="35"/>
      <c r="D173" s="22" t="s">
        <v>167</v>
      </c>
      <c r="E173" s="54">
        <v>0</v>
      </c>
    </row>
    <row r="174" spans="1:5" s="5" customFormat="1" x14ac:dyDescent="0.25">
      <c r="A174" s="7"/>
      <c r="B174" s="57"/>
      <c r="C174" s="35"/>
      <c r="D174" s="21" t="s">
        <v>168</v>
      </c>
      <c r="E174" s="55">
        <f>SUM(E175:E180)</f>
        <v>12080093</v>
      </c>
    </row>
    <row r="175" spans="1:5" s="5" customFormat="1" x14ac:dyDescent="0.25">
      <c r="A175" s="7"/>
      <c r="B175" s="57"/>
      <c r="C175" s="35"/>
      <c r="D175" s="22" t="s">
        <v>169</v>
      </c>
      <c r="E175" s="54">
        <v>1397710</v>
      </c>
    </row>
    <row r="176" spans="1:5" s="5" customFormat="1" x14ac:dyDescent="0.25">
      <c r="A176" s="7"/>
      <c r="B176" s="57"/>
      <c r="C176" s="35"/>
      <c r="D176" s="22" t="s">
        <v>170</v>
      </c>
      <c r="E176" s="54">
        <v>171704</v>
      </c>
    </row>
    <row r="177" spans="1:5" s="5" customFormat="1" x14ac:dyDescent="0.25">
      <c r="A177" s="7"/>
      <c r="B177" s="57"/>
      <c r="C177" s="35"/>
      <c r="D177" s="22" t="s">
        <v>171</v>
      </c>
      <c r="E177" s="54">
        <v>200554</v>
      </c>
    </row>
    <row r="178" spans="1:5" s="5" customFormat="1" x14ac:dyDescent="0.25">
      <c r="A178" s="7"/>
      <c r="B178" s="57"/>
      <c r="C178" s="35"/>
      <c r="D178" s="22" t="s">
        <v>172</v>
      </c>
      <c r="E178" s="54">
        <v>0</v>
      </c>
    </row>
    <row r="179" spans="1:5" s="5" customFormat="1" x14ac:dyDescent="0.25">
      <c r="A179" s="7"/>
      <c r="B179" s="57"/>
      <c r="C179" s="35"/>
      <c r="D179" s="22" t="s">
        <v>173</v>
      </c>
      <c r="E179" s="54">
        <v>10310125</v>
      </c>
    </row>
    <row r="180" spans="1:5" s="5" customFormat="1" x14ac:dyDescent="0.25">
      <c r="A180" s="7"/>
      <c r="B180" s="57"/>
      <c r="C180" s="35"/>
      <c r="D180" s="22" t="s">
        <v>174</v>
      </c>
      <c r="E180" s="54">
        <v>0</v>
      </c>
    </row>
    <row r="181" spans="1:5" s="5" customFormat="1" x14ac:dyDescent="0.25">
      <c r="B181" s="50"/>
      <c r="C181" s="50" t="s">
        <v>175</v>
      </c>
      <c r="D181" s="56"/>
      <c r="E181" s="52">
        <v>0</v>
      </c>
    </row>
    <row r="182" spans="1:5" s="7" customFormat="1" ht="14.25" customHeight="1" x14ac:dyDescent="0.25">
      <c r="B182" s="63"/>
      <c r="C182" s="63"/>
      <c r="D182" s="64"/>
      <c r="E182" s="65"/>
    </row>
    <row r="183" spans="1:5" s="8" customFormat="1" ht="23.25" customHeight="1" x14ac:dyDescent="0.25">
      <c r="B183" s="98" t="s">
        <v>176</v>
      </c>
      <c r="C183" s="98"/>
      <c r="D183" s="98"/>
      <c r="E183" s="16">
        <f>E185+E201+E233</f>
        <v>5537397974</v>
      </c>
    </row>
    <row r="184" spans="1:5" s="8" customFormat="1" ht="10.5" customHeight="1" x14ac:dyDescent="0.25">
      <c r="B184" s="63"/>
      <c r="C184" s="63"/>
      <c r="D184" s="64"/>
      <c r="E184" s="65"/>
    </row>
    <row r="185" spans="1:5" s="8" customFormat="1" x14ac:dyDescent="0.25">
      <c r="A185" s="66"/>
      <c r="B185" s="50"/>
      <c r="C185" s="50" t="s">
        <v>177</v>
      </c>
      <c r="D185" s="56"/>
      <c r="E185" s="52">
        <v>0</v>
      </c>
    </row>
    <row r="186" spans="1:5" s="5" customFormat="1" hidden="1" x14ac:dyDescent="0.25">
      <c r="A186" s="45"/>
      <c r="B186" s="17"/>
      <c r="C186" s="37"/>
      <c r="D186" s="40" t="s">
        <v>178</v>
      </c>
      <c r="E186" s="54">
        <f>'[1]reasignaciones de shcp'!$J$15</f>
        <v>257680018</v>
      </c>
    </row>
    <row r="187" spans="1:5" s="5" customFormat="1" hidden="1" x14ac:dyDescent="0.25">
      <c r="A187" s="45"/>
      <c r="B187" s="17"/>
      <c r="C187" s="37"/>
      <c r="D187" s="40" t="s">
        <v>179</v>
      </c>
      <c r="E187" s="62">
        <f>'[1]reasignaciones de cna'!$J$13</f>
        <v>70000000</v>
      </c>
    </row>
    <row r="188" spans="1:5" s="5" customFormat="1" hidden="1" x14ac:dyDescent="0.25">
      <c r="A188" s="45"/>
      <c r="B188" s="17"/>
      <c r="C188" s="37"/>
      <c r="D188" s="40" t="s">
        <v>180</v>
      </c>
      <c r="E188" s="54">
        <f>'[1]otras reasignaciones salud'!$J$52</f>
        <v>1346278249</v>
      </c>
    </row>
    <row r="189" spans="1:5" s="5" customFormat="1" hidden="1" x14ac:dyDescent="0.25">
      <c r="A189" s="45"/>
      <c r="B189" s="17"/>
      <c r="C189" s="37"/>
      <c r="D189" s="40" t="s">
        <v>181</v>
      </c>
      <c r="E189" s="54">
        <f>'[1]reasignaciones de educacion'!$J$59</f>
        <v>735247819</v>
      </c>
    </row>
    <row r="190" spans="1:5" s="5" customFormat="1" hidden="1" x14ac:dyDescent="0.25">
      <c r="A190" s="45"/>
      <c r="B190" s="17"/>
      <c r="C190" s="37"/>
      <c r="D190" s="40" t="s">
        <v>182</v>
      </c>
      <c r="E190" s="54">
        <f>[1]reasignaciones!$J$13</f>
        <v>16673800</v>
      </c>
    </row>
    <row r="191" spans="1:5" s="5" customFormat="1" hidden="1" x14ac:dyDescent="0.25">
      <c r="A191" s="45"/>
      <c r="B191" s="17"/>
      <c r="C191" s="37"/>
      <c r="D191" s="40" t="s">
        <v>183</v>
      </c>
      <c r="E191" s="54">
        <f>[1]reasignaciones!$J$14</f>
        <v>576149.04</v>
      </c>
    </row>
    <row r="192" spans="1:5" s="5" customFormat="1" hidden="1" x14ac:dyDescent="0.25">
      <c r="A192" s="45"/>
      <c r="B192" s="17"/>
      <c r="C192" s="37"/>
      <c r="D192" s="40" t="s">
        <v>184</v>
      </c>
      <c r="E192" s="54">
        <f>[1]reasignaciones!$J$16</f>
        <v>0</v>
      </c>
    </row>
    <row r="193" spans="1:5" s="5" customFormat="1" hidden="1" x14ac:dyDescent="0.25">
      <c r="A193" s="45"/>
      <c r="B193" s="17"/>
      <c r="C193" s="37"/>
      <c r="D193" s="40" t="s">
        <v>185</v>
      </c>
      <c r="E193" s="54">
        <f>[1]reasignaciones!$J$17</f>
        <v>274357.88639999996</v>
      </c>
    </row>
    <row r="194" spans="1:5" s="5" customFormat="1" hidden="1" x14ac:dyDescent="0.25">
      <c r="A194" s="45"/>
      <c r="B194" s="37"/>
      <c r="C194" s="37"/>
      <c r="D194" s="40" t="s">
        <v>186</v>
      </c>
      <c r="E194" s="54">
        <f>'[1]otras reasignaciones'!$J$12</f>
        <v>8927095.284</v>
      </c>
    </row>
    <row r="195" spans="1:5" s="5" customFormat="1" hidden="1" x14ac:dyDescent="0.25">
      <c r="A195" s="45"/>
      <c r="B195" s="37"/>
      <c r="C195" s="37"/>
      <c r="D195" s="40" t="s">
        <v>187</v>
      </c>
      <c r="E195" s="54">
        <v>0</v>
      </c>
    </row>
    <row r="196" spans="1:5" s="5" customFormat="1" hidden="1" x14ac:dyDescent="0.25">
      <c r="A196" s="45"/>
      <c r="B196" s="37"/>
      <c r="C196" s="37"/>
      <c r="D196" s="40" t="s">
        <v>188</v>
      </c>
      <c r="E196" s="54">
        <f>[1]reasignaciones!$J$8</f>
        <v>219600000</v>
      </c>
    </row>
    <row r="197" spans="1:5" s="5" customFormat="1" hidden="1" x14ac:dyDescent="0.25">
      <c r="A197" s="45"/>
      <c r="B197" s="17"/>
      <c r="C197" s="37"/>
      <c r="D197" s="40" t="s">
        <v>189</v>
      </c>
      <c r="E197" s="54">
        <f>[1]reasignaciones!$J$19-E194</f>
        <v>24953993.278200001</v>
      </c>
    </row>
    <row r="198" spans="1:5" s="5" customFormat="1" ht="13.5" customHeight="1" x14ac:dyDescent="0.25">
      <c r="A198" s="45"/>
      <c r="B198" s="17"/>
      <c r="C198" s="37"/>
      <c r="D198" s="40"/>
      <c r="E198" s="54"/>
    </row>
    <row r="199" spans="1:5" s="5" customFormat="1" x14ac:dyDescent="0.25">
      <c r="A199" s="45"/>
      <c r="B199" s="50"/>
      <c r="C199" s="50" t="s">
        <v>190</v>
      </c>
      <c r="D199" s="56"/>
      <c r="E199" s="52">
        <v>0</v>
      </c>
    </row>
    <row r="200" spans="1:5" s="7" customFormat="1" ht="12.75" customHeight="1" x14ac:dyDescent="0.25">
      <c r="A200" s="67"/>
      <c r="B200" s="63"/>
      <c r="C200" s="63"/>
      <c r="D200" s="64"/>
      <c r="E200" s="65"/>
    </row>
    <row r="201" spans="1:5" s="5" customFormat="1" x14ac:dyDescent="0.25">
      <c r="A201" s="45"/>
      <c r="B201" s="50"/>
      <c r="C201" s="50" t="s">
        <v>191</v>
      </c>
      <c r="D201" s="56"/>
      <c r="E201" s="52">
        <f>E202+E217</f>
        <v>5537397974</v>
      </c>
    </row>
    <row r="202" spans="1:5" s="5" customFormat="1" x14ac:dyDescent="0.25">
      <c r="A202" s="45"/>
      <c r="B202" s="68"/>
      <c r="C202" s="69" t="s">
        <v>24</v>
      </c>
      <c r="D202" s="70" t="s">
        <v>192</v>
      </c>
      <c r="E202" s="71">
        <f>E203+E204+E205+E206+E207+E208+E209+E213</f>
        <v>5442020832</v>
      </c>
    </row>
    <row r="203" spans="1:5" s="5" customFormat="1" x14ac:dyDescent="0.25">
      <c r="A203" s="45"/>
      <c r="B203" s="17"/>
      <c r="C203" s="41"/>
      <c r="D203" s="72" t="s">
        <v>193</v>
      </c>
      <c r="E203" s="73">
        <v>301342552</v>
      </c>
    </row>
    <row r="204" spans="1:5" s="5" customFormat="1" x14ac:dyDescent="0.25">
      <c r="A204" s="45"/>
      <c r="B204" s="17"/>
      <c r="C204" s="41"/>
      <c r="D204" s="74" t="s">
        <v>194</v>
      </c>
      <c r="E204" s="73">
        <v>43336287</v>
      </c>
    </row>
    <row r="205" spans="1:5" s="5" customFormat="1" x14ac:dyDescent="0.25">
      <c r="A205" s="45"/>
      <c r="B205" s="17"/>
      <c r="C205" s="41"/>
      <c r="D205" s="74" t="s">
        <v>195</v>
      </c>
      <c r="E205" s="73">
        <v>596732020</v>
      </c>
    </row>
    <row r="206" spans="1:5" s="5" customFormat="1" x14ac:dyDescent="0.25">
      <c r="A206" s="45"/>
      <c r="B206" s="17"/>
      <c r="C206" s="41"/>
      <c r="D206" s="74" t="s">
        <v>196</v>
      </c>
      <c r="E206" s="62">
        <v>4300556946</v>
      </c>
    </row>
    <row r="207" spans="1:5" s="5" customFormat="1" x14ac:dyDescent="0.25">
      <c r="A207" s="45"/>
      <c r="B207" s="17"/>
      <c r="C207" s="41"/>
      <c r="D207" s="74" t="s">
        <v>197</v>
      </c>
      <c r="E207" s="73">
        <v>117300866</v>
      </c>
    </row>
    <row r="208" spans="1:5" s="5" customFormat="1" ht="11.25" customHeight="1" x14ac:dyDescent="0.25">
      <c r="A208" s="45"/>
      <c r="B208" s="17"/>
      <c r="C208" s="41"/>
      <c r="D208" s="74" t="s">
        <v>198</v>
      </c>
      <c r="E208" s="73">
        <v>12581743</v>
      </c>
    </row>
    <row r="209" spans="1:5" s="5" customFormat="1" hidden="1" x14ac:dyDescent="0.25">
      <c r="A209" s="45"/>
      <c r="B209" s="17"/>
      <c r="C209" s="37"/>
      <c r="D209" s="75" t="s">
        <v>199</v>
      </c>
      <c r="E209" s="76">
        <f>SUM(E210:E212)</f>
        <v>47817141</v>
      </c>
    </row>
    <row r="210" spans="1:5" s="5" customFormat="1" x14ac:dyDescent="0.25">
      <c r="A210" s="45"/>
      <c r="B210" s="17"/>
      <c r="C210" s="41"/>
      <c r="D210" s="77" t="s">
        <v>200</v>
      </c>
      <c r="E210" s="73">
        <v>7194319</v>
      </c>
    </row>
    <row r="211" spans="1:5" s="5" customFormat="1" x14ac:dyDescent="0.25">
      <c r="A211" s="45"/>
      <c r="B211" s="17"/>
      <c r="C211" s="41"/>
      <c r="D211" s="77" t="s">
        <v>201</v>
      </c>
      <c r="E211" s="73">
        <v>6234786</v>
      </c>
    </row>
    <row r="212" spans="1:5" s="5" customFormat="1" x14ac:dyDescent="0.25">
      <c r="A212" s="45"/>
      <c r="B212" s="17"/>
      <c r="C212" s="41"/>
      <c r="D212" s="77" t="s">
        <v>202</v>
      </c>
      <c r="E212" s="73">
        <v>34388036</v>
      </c>
    </row>
    <row r="213" spans="1:5" s="5" customFormat="1" hidden="1" x14ac:dyDescent="0.25">
      <c r="A213" s="45"/>
      <c r="B213" s="17"/>
      <c r="C213" s="41"/>
      <c r="D213" s="39" t="s">
        <v>203</v>
      </c>
      <c r="E213" s="76">
        <f>E214+E215</f>
        <v>22353277</v>
      </c>
    </row>
    <row r="214" spans="1:5" s="5" customFormat="1" x14ac:dyDescent="0.25">
      <c r="A214" s="45"/>
      <c r="B214" s="17"/>
      <c r="C214" s="41"/>
      <c r="D214" s="40" t="s">
        <v>204</v>
      </c>
      <c r="E214" s="73">
        <v>11328982</v>
      </c>
    </row>
    <row r="215" spans="1:5" s="5" customFormat="1" x14ac:dyDescent="0.25">
      <c r="A215" s="45"/>
      <c r="B215" s="17"/>
      <c r="C215" s="41"/>
      <c r="D215" s="40" t="s">
        <v>205</v>
      </c>
      <c r="E215" s="73">
        <v>11024295</v>
      </c>
    </row>
    <row r="216" spans="1:5" s="5" customFormat="1" x14ac:dyDescent="0.25">
      <c r="A216" s="45"/>
      <c r="B216" s="17"/>
      <c r="C216" s="41"/>
      <c r="D216" s="40" t="s">
        <v>206</v>
      </c>
      <c r="E216" s="73">
        <v>0</v>
      </c>
    </row>
    <row r="217" spans="1:5" s="5" customFormat="1" x14ac:dyDescent="0.25">
      <c r="A217" s="45"/>
      <c r="B217" s="68"/>
      <c r="C217" s="69" t="s">
        <v>24</v>
      </c>
      <c r="D217" s="78" t="s">
        <v>207</v>
      </c>
      <c r="E217" s="79">
        <f>SUM(E218:E224)</f>
        <v>95377142</v>
      </c>
    </row>
    <row r="218" spans="1:5" s="5" customFormat="1" x14ac:dyDescent="0.25">
      <c r="A218" s="45"/>
      <c r="B218" s="17"/>
      <c r="C218" s="41"/>
      <c r="D218" s="40" t="s">
        <v>208</v>
      </c>
      <c r="E218" s="53">
        <v>16938800</v>
      </c>
    </row>
    <row r="219" spans="1:5" s="5" customFormat="1" x14ac:dyDescent="0.25">
      <c r="A219" s="45"/>
      <c r="B219" s="17"/>
      <c r="C219" s="41"/>
      <c r="D219" s="40" t="s">
        <v>209</v>
      </c>
      <c r="E219" s="53">
        <v>78438342</v>
      </c>
    </row>
    <row r="220" spans="1:5" s="5" customFormat="1" x14ac:dyDescent="0.25">
      <c r="A220" s="45"/>
      <c r="B220" s="17"/>
      <c r="C220" s="41"/>
      <c r="D220" s="40" t="s">
        <v>210</v>
      </c>
      <c r="E220" s="53">
        <v>0</v>
      </c>
    </row>
    <row r="221" spans="1:5" s="5" customFormat="1" ht="18.75" customHeight="1" x14ac:dyDescent="0.25">
      <c r="A221" s="45"/>
      <c r="B221" s="17"/>
      <c r="C221" s="41"/>
      <c r="D221" s="40" t="s">
        <v>211</v>
      </c>
      <c r="E221" s="53">
        <v>0</v>
      </c>
    </row>
    <row r="222" spans="1:5" s="5" customFormat="1" ht="14.25" customHeight="1" x14ac:dyDescent="0.25">
      <c r="A222" s="45"/>
      <c r="B222" s="17"/>
      <c r="C222" s="41"/>
      <c r="D222" s="40" t="s">
        <v>212</v>
      </c>
      <c r="E222" s="53">
        <v>0</v>
      </c>
    </row>
    <row r="223" spans="1:5" s="28" customFormat="1" x14ac:dyDescent="0.25">
      <c r="A223" s="80"/>
      <c r="B223" s="17"/>
      <c r="C223" s="41"/>
      <c r="D223" s="40" t="s">
        <v>213</v>
      </c>
      <c r="E223" s="53">
        <v>0</v>
      </c>
    </row>
    <row r="224" spans="1:5" s="28" customFormat="1" x14ac:dyDescent="0.25">
      <c r="A224" s="80"/>
      <c r="B224" s="17"/>
      <c r="C224" s="41"/>
      <c r="D224" s="40" t="s">
        <v>214</v>
      </c>
      <c r="E224" s="53">
        <v>0</v>
      </c>
    </row>
    <row r="225" spans="1:5" s="28" customFormat="1" x14ac:dyDescent="0.25">
      <c r="A225" s="80"/>
      <c r="B225" s="50"/>
      <c r="C225" s="50" t="s">
        <v>215</v>
      </c>
      <c r="D225" s="56"/>
      <c r="E225" s="52">
        <v>0</v>
      </c>
    </row>
    <row r="226" spans="1:5" s="82" customFormat="1" x14ac:dyDescent="0.25">
      <c r="A226" s="81"/>
      <c r="B226" s="63"/>
      <c r="C226" s="63"/>
      <c r="D226" s="64"/>
      <c r="E226" s="65"/>
    </row>
    <row r="227" spans="1:5" s="8" customFormat="1" x14ac:dyDescent="0.25">
      <c r="B227" s="50"/>
      <c r="C227" s="50" t="s">
        <v>216</v>
      </c>
      <c r="D227" s="56"/>
      <c r="E227" s="52">
        <v>0</v>
      </c>
    </row>
    <row r="228" spans="1:5" s="8" customFormat="1" x14ac:dyDescent="0.25">
      <c r="B228" s="63"/>
      <c r="C228" s="63"/>
      <c r="D228" s="64"/>
      <c r="E228" s="65"/>
    </row>
    <row r="229" spans="1:5" s="5" customFormat="1" x14ac:dyDescent="0.25">
      <c r="B229" s="50"/>
      <c r="C229" s="50" t="s">
        <v>217</v>
      </c>
      <c r="D229" s="56"/>
      <c r="E229" s="52">
        <v>0</v>
      </c>
    </row>
    <row r="230" spans="1:5" s="7" customFormat="1" x14ac:dyDescent="0.25">
      <c r="B230" s="63"/>
      <c r="C230" s="63"/>
      <c r="D230" s="64"/>
      <c r="E230" s="65"/>
    </row>
    <row r="231" spans="1:5" s="5" customFormat="1" ht="17.25" customHeight="1" x14ac:dyDescent="0.25">
      <c r="B231" s="50"/>
      <c r="C231" s="99" t="s">
        <v>218</v>
      </c>
      <c r="D231" s="99"/>
      <c r="E231" s="52">
        <v>0</v>
      </c>
    </row>
    <row r="232" spans="1:5" s="7" customFormat="1" x14ac:dyDescent="0.25">
      <c r="B232" s="63"/>
      <c r="C232" s="63"/>
      <c r="D232" s="64"/>
      <c r="E232" s="65"/>
    </row>
    <row r="233" spans="1:5" s="8" customFormat="1" x14ac:dyDescent="0.25">
      <c r="B233" s="14" t="s">
        <v>219</v>
      </c>
      <c r="C233" s="14"/>
      <c r="D233" s="83"/>
      <c r="E233" s="16">
        <v>0</v>
      </c>
    </row>
    <row r="234" spans="1:5" s="8" customFormat="1" x14ac:dyDescent="0.25">
      <c r="B234" s="63"/>
      <c r="C234" s="63"/>
      <c r="D234" s="64"/>
      <c r="E234" s="65"/>
    </row>
    <row r="235" spans="1:5" s="5" customFormat="1" x14ac:dyDescent="0.25">
      <c r="B235" s="50"/>
      <c r="C235" s="50" t="s">
        <v>220</v>
      </c>
      <c r="D235" s="56"/>
      <c r="E235" s="52">
        <v>0</v>
      </c>
    </row>
    <row r="236" spans="1:5" s="7" customFormat="1" x14ac:dyDescent="0.25">
      <c r="B236" s="63"/>
      <c r="C236" s="63"/>
      <c r="D236" s="64"/>
      <c r="E236" s="65"/>
    </row>
    <row r="237" spans="1:5" s="5" customFormat="1" x14ac:dyDescent="0.25">
      <c r="B237" s="50"/>
      <c r="C237" s="50" t="s">
        <v>221</v>
      </c>
      <c r="D237" s="56"/>
      <c r="E237" s="52">
        <v>0</v>
      </c>
    </row>
    <row r="238" spans="1:5" s="7" customFormat="1" x14ac:dyDescent="0.25">
      <c r="B238" s="63"/>
      <c r="C238" s="63"/>
      <c r="D238" s="64"/>
      <c r="E238" s="65"/>
    </row>
    <row r="239" spans="1:5" s="5" customFormat="1" x14ac:dyDescent="0.25">
      <c r="B239" s="50"/>
      <c r="C239" s="50" t="s">
        <v>222</v>
      </c>
      <c r="D239" s="56"/>
      <c r="E239" s="52">
        <v>0</v>
      </c>
    </row>
    <row r="240" spans="1:5" x14ac:dyDescent="0.25">
      <c r="B240" s="84"/>
      <c r="C240" s="84"/>
      <c r="D240" s="85"/>
      <c r="E240" s="86"/>
    </row>
    <row r="241" spans="2:4" x14ac:dyDescent="0.25">
      <c r="B241" s="87"/>
      <c r="C241" s="87"/>
      <c r="D241" s="88"/>
    </row>
  </sheetData>
  <mergeCells count="32">
    <mergeCell ref="B183:D183"/>
    <mergeCell ref="C231:D231"/>
    <mergeCell ref="C99:D99"/>
    <mergeCell ref="C100:D100"/>
    <mergeCell ref="C101:D101"/>
    <mergeCell ref="C102:D102"/>
    <mergeCell ref="C103:D103"/>
    <mergeCell ref="B105:D105"/>
    <mergeCell ref="C98:D98"/>
    <mergeCell ref="C37:D37"/>
    <mergeCell ref="C46:D46"/>
    <mergeCell ref="C48:D48"/>
    <mergeCell ref="C66:D66"/>
    <mergeCell ref="C70:D70"/>
    <mergeCell ref="C75:D75"/>
    <mergeCell ref="C81:D81"/>
    <mergeCell ref="C93:D93"/>
    <mergeCell ref="C95:D95"/>
    <mergeCell ref="C96:D96"/>
    <mergeCell ref="C97:D97"/>
    <mergeCell ref="C34:D34"/>
    <mergeCell ref="B1:E1"/>
    <mergeCell ref="B2:E2"/>
    <mergeCell ref="B3:D3"/>
    <mergeCell ref="E3:E4"/>
    <mergeCell ref="B4:D4"/>
    <mergeCell ref="B7:D7"/>
    <mergeCell ref="C21:D21"/>
    <mergeCell ref="C25:D25"/>
    <mergeCell ref="C26:D26"/>
    <mergeCell ref="C28:D28"/>
    <mergeCell ref="C29:D29"/>
  </mergeCells>
  <printOptions horizontalCentered="1"/>
  <pageMargins left="0.70866141732283472" right="0.70866141732283472" top="0.19685039370078741" bottom="0.74803149606299213" header="0.31496062992125984" footer="0.31496062992125984"/>
  <pageSetup scale="98" fitToHeight="0" orientation="portrait" r:id="rId1"/>
  <ignoredErrors>
    <ignoredError sqref="E174 E70 E48 E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LDI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User</cp:lastModifiedBy>
  <cp:lastPrinted>2020-03-06T20:46:27Z</cp:lastPrinted>
  <dcterms:created xsi:type="dcterms:W3CDTF">2020-01-15T17:28:30Z</dcterms:created>
  <dcterms:modified xsi:type="dcterms:W3CDTF">2020-03-06T20:46:58Z</dcterms:modified>
</cp:coreProperties>
</file>