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4000" windowHeight="9030" tabRatio="925"/>
  </bookViews>
  <sheets>
    <sheet name="C.Admva" sheetId="1" r:id="rId1"/>
    <sheet name="1 C.Admva (Gub)" sheetId="9" r:id="rId2"/>
    <sheet name="2 C.Admva (Gob)" sheetId="10" r:id="rId3"/>
    <sheet name="3 C.Admva (SAF)" sheetId="11" r:id="rId4"/>
    <sheet name="4 C.Admva (SEDESHU)" sheetId="12" r:id="rId5"/>
    <sheet name="5 C.Admva (SEPyC)" sheetId="13" r:id="rId6"/>
    <sheet name="6 C.Admva (SAGP)" sheetId="14" r:id="rId7"/>
    <sheet name="7 C.Admva (SDUOP)" sheetId="15" r:id="rId8"/>
    <sheet name="8 C.Admva (SSP)" sheetId="16" r:id="rId9"/>
    <sheet name="9 C.Admva (SDE)" sheetId="17" r:id="rId10"/>
    <sheet name="10 C.Admva (SS)" sheetId="18" r:id="rId11"/>
    <sheet name="11 C.Admva (PGJE)" sheetId="19" r:id="rId12"/>
    <sheet name="12 C.Admva (CGCS)" sheetId="20" r:id="rId13"/>
    <sheet name="13 C.Admva (RGDF)" sheetId="21" r:id="rId14"/>
    <sheet name="14 C.Admva (CGralPE)" sheetId="22" r:id="rId15"/>
    <sheet name="15 C.Admva (Turismo)" sheetId="23" r:id="rId16"/>
    <sheet name="16 C.Admva (INNOV)" sheetId="24" r:id="rId17"/>
    <sheet name="17 C.Admva (Transp y Rend)" sheetId="25" r:id="rId18"/>
    <sheet name="18 C.Admva (ProvSal)" sheetId="26" r:id="rId19"/>
    <sheet name="19 C.Admva (Part)" sheetId="27" r:id="rId20"/>
    <sheet name="20 C.Admva (R33)" sheetId="29" r:id="rId21"/>
    <sheet name="21 C.Admva (Reasig)" sheetId="30" r:id="rId22"/>
    <sheet name="22 C.Admva (SubsFed)" sheetId="31" r:id="rId23"/>
    <sheet name="23 C.Admva (Amort)" sheetId="32" r:id="rId24"/>
    <sheet name="24 C.Admva (Int)" sheetId="33" r:id="rId25"/>
    <sheet name="25 C.Admva (Podel Leg)" sheetId="34" r:id="rId26"/>
    <sheet name="26 C.Admva (Podel Jud)" sheetId="35" r:id="rId27"/>
    <sheet name="27 C.Admva (Org´s Aut)" sheetId="37" r:id="rId28"/>
    <sheet name="28 C.Admva (Ent Parasest)" sheetId="38" r:id="rId29"/>
    <sheet name="29 C.Admva (Inst Seg)" sheetId="39" r:id="rId30"/>
  </sheets>
  <definedNames>
    <definedName name="_xlnm._FilterDatabase" localSheetId="1" hidden="1">'1 C.Admva (Gub)'!$B$13:$B$20</definedName>
    <definedName name="_xlnm._FilterDatabase" localSheetId="10" hidden="1">'10 C.Admva (SS)'!$B$13:$B$37</definedName>
    <definedName name="_xlnm._FilterDatabase" localSheetId="11" hidden="1">'11 C.Admva (PGJE)'!$B$13:$B$30</definedName>
    <definedName name="_xlnm._FilterDatabase" localSheetId="12" hidden="1">'12 C.Admva (CGCS)'!$B$13:$B$21</definedName>
    <definedName name="_xlnm._FilterDatabase" localSheetId="13" hidden="1">'13 C.Admva (RGDF)'!$B$13:$B$17</definedName>
    <definedName name="_xlnm._FilterDatabase" localSheetId="14" hidden="1">'14 C.Admva (CGralPE)'!$B$13:$B$19</definedName>
    <definedName name="_xlnm._FilterDatabase" localSheetId="15" hidden="1">'15 C.Admva (Turismo)'!$B$13:$B$28</definedName>
    <definedName name="_xlnm._FilterDatabase" localSheetId="16" hidden="1">'16 C.Admva (INNOV)'!$B$13:$B$32</definedName>
    <definedName name="_xlnm._FilterDatabase" localSheetId="17" hidden="1">'17 C.Admva (Transp y Rend)'!$B$13:$B$31</definedName>
    <definedName name="_xlnm._FilterDatabase" localSheetId="18" hidden="1">'18 C.Admva (ProvSal)'!$B$13:$B$16</definedName>
    <definedName name="_xlnm._FilterDatabase" localSheetId="19" hidden="1">'19 C.Admva (Part)'!$B$13:$B$91</definedName>
    <definedName name="_xlnm._FilterDatabase" localSheetId="2" hidden="1">'2 C.Admva (Gob)'!$B$13:$B$41</definedName>
    <definedName name="_xlnm._FilterDatabase" localSheetId="20" hidden="1">'20 C.Admva (R33)'!$B$13:$B$27</definedName>
    <definedName name="_xlnm._FilterDatabase" localSheetId="21" hidden="1">'21 C.Admva (Reasig)'!$B$13:$B$32</definedName>
    <definedName name="_xlnm._FilterDatabase" localSheetId="22" hidden="1">'22 C.Admva (SubsFed)'!$B$13:$B$55</definedName>
    <definedName name="_xlnm._FilterDatabase" localSheetId="23" hidden="1">'23 C.Admva (Amort)'!$B$13:$B$16</definedName>
    <definedName name="_xlnm._FilterDatabase" localSheetId="24" hidden="1">'24 C.Admva (Int)'!$B$13:$B$16</definedName>
    <definedName name="_xlnm._FilterDatabase" localSheetId="25" hidden="1">'25 C.Admva (Podel Leg)'!$B$13:$B$16</definedName>
    <definedName name="_xlnm._FilterDatabase" localSheetId="26" hidden="1">'26 C.Admva (Podel Jud)'!$B$13:$B$30</definedName>
    <definedName name="_xlnm._FilterDatabase" localSheetId="27" hidden="1">'27 C.Admva (Org´s Aut)'!$B$13:$B$36</definedName>
    <definedName name="_xlnm._FilterDatabase" localSheetId="28" hidden="1">'28 C.Admva (Ent Parasest)'!$B$13:$B$94</definedName>
    <definedName name="_xlnm._FilterDatabase" localSheetId="29" hidden="1">'29 C.Admva (Inst Seg)'!$B$13:$B$28</definedName>
    <definedName name="_xlnm._FilterDatabase" localSheetId="3" hidden="1">'3 C.Admva (SAF)'!$B$13:$B$46</definedName>
    <definedName name="_xlnm._FilterDatabase" localSheetId="4" hidden="1">'4 C.Admva (SEDESHU)'!$B$13:$B$48</definedName>
    <definedName name="_xlnm._FilterDatabase" localSheetId="5" hidden="1">'5 C.Admva (SEPyC)'!$B$13:$B$49</definedName>
    <definedName name="_xlnm._FilterDatabase" localSheetId="6" hidden="1">'6 C.Admva (SAGP)'!$B$13:$B$33</definedName>
    <definedName name="_xlnm._FilterDatabase" localSheetId="7" hidden="1">'7 C.Admva (SDUOP)'!$B$13:$B$51</definedName>
    <definedName name="_xlnm._FilterDatabase" localSheetId="8" hidden="1">'8 C.Admva (SSP)'!$B$13:$B$41</definedName>
    <definedName name="_xlnm._FilterDatabase" localSheetId="9" hidden="1">'9 C.Admva (SDE)'!$B$13:$B$37</definedName>
    <definedName name="_xlnm._FilterDatabase" localSheetId="0" hidden="1">C.Admva!$B$12:$B$164</definedName>
    <definedName name="_xlnm.Print_Titles" localSheetId="1">'1 C.Admva (Gub)'!$1:$11</definedName>
    <definedName name="_xlnm.Print_Titles" localSheetId="10">'10 C.Admva (SS)'!$1:$11</definedName>
    <definedName name="_xlnm.Print_Titles" localSheetId="11">'11 C.Admva (PGJE)'!$1:$11</definedName>
    <definedName name="_xlnm.Print_Titles" localSheetId="12">'12 C.Admva (CGCS)'!$1:$11</definedName>
    <definedName name="_xlnm.Print_Titles" localSheetId="13">'13 C.Admva (RGDF)'!$1:$11</definedName>
    <definedName name="_xlnm.Print_Titles" localSheetId="14">'14 C.Admva (CGralPE)'!$1:$11</definedName>
    <definedName name="_xlnm.Print_Titles" localSheetId="15">'15 C.Admva (Turismo)'!$1:$11</definedName>
    <definedName name="_xlnm.Print_Titles" localSheetId="16">'16 C.Admva (INNOV)'!$1:$11</definedName>
    <definedName name="_xlnm.Print_Titles" localSheetId="17">'17 C.Admva (Transp y Rend)'!$1:$11</definedName>
    <definedName name="_xlnm.Print_Titles" localSheetId="18">'18 C.Admva (ProvSal)'!$1:$11</definedName>
    <definedName name="_xlnm.Print_Titles" localSheetId="19">'19 C.Admva (Part)'!$1:$11</definedName>
    <definedName name="_xlnm.Print_Titles" localSheetId="2">'2 C.Admva (Gob)'!$1:$11</definedName>
    <definedName name="_xlnm.Print_Titles" localSheetId="20">'20 C.Admva (R33)'!$1:$11</definedName>
    <definedName name="_xlnm.Print_Titles" localSheetId="21">'21 C.Admva (Reasig)'!$1:$11</definedName>
    <definedName name="_xlnm.Print_Titles" localSheetId="22">'22 C.Admva (SubsFed)'!$1:$11</definedName>
    <definedName name="_xlnm.Print_Titles" localSheetId="23">'23 C.Admva (Amort)'!$1:$11</definedName>
    <definedName name="_xlnm.Print_Titles" localSheetId="24">'24 C.Admva (Int)'!$1:$11</definedName>
    <definedName name="_xlnm.Print_Titles" localSheetId="25">'25 C.Admva (Podel Leg)'!$1:$11</definedName>
    <definedName name="_xlnm.Print_Titles" localSheetId="26">'26 C.Admva (Podel Jud)'!$1:$11</definedName>
    <definedName name="_xlnm.Print_Titles" localSheetId="27">'27 C.Admva (Org´s Aut)'!$1:$11</definedName>
    <definedName name="_xlnm.Print_Titles" localSheetId="28">'28 C.Admva (Ent Parasest)'!$1:$11</definedName>
    <definedName name="_xlnm.Print_Titles" localSheetId="29">'29 C.Admva (Inst Seg)'!$1:$11</definedName>
    <definedName name="_xlnm.Print_Titles" localSheetId="3">'3 C.Admva (SAF)'!$1:$11</definedName>
    <definedName name="_xlnm.Print_Titles" localSheetId="4">'4 C.Admva (SEDESHU)'!$1:$11</definedName>
    <definedName name="_xlnm.Print_Titles" localSheetId="5">'5 C.Admva (SEPyC)'!$1:$11</definedName>
    <definedName name="_xlnm.Print_Titles" localSheetId="6">'6 C.Admva (SAGP)'!$1:$11</definedName>
    <definedName name="_xlnm.Print_Titles" localSheetId="7">'7 C.Admva (SDUOP)'!$1:$11</definedName>
    <definedName name="_xlnm.Print_Titles" localSheetId="8">'8 C.Admva (SSP)'!$1:$11</definedName>
    <definedName name="_xlnm.Print_Titles" localSheetId="9">'9 C.Admva (SDE)'!$1:$11</definedName>
    <definedName name="_xlnm.Print_Titles" localSheetId="0">C.Admva!$1:$10</definedName>
  </definedNames>
  <calcPr calcId="162913"/>
</workbook>
</file>

<file path=xl/calcChain.xml><?xml version="1.0" encoding="utf-8"?>
<calcChain xmlns="http://schemas.openxmlformats.org/spreadsheetml/2006/main">
  <c r="F13" i="15" l="1"/>
  <c r="F13" i="38"/>
  <c r="F13" i="11"/>
  <c r="G13" i="10"/>
  <c r="C13" i="10"/>
  <c r="D13" i="10"/>
  <c r="E13" i="10"/>
  <c r="F13" i="10"/>
  <c r="F13" i="13"/>
  <c r="C13" i="38"/>
  <c r="D13" i="38"/>
  <c r="D102" i="38" s="1"/>
  <c r="E13" i="38"/>
  <c r="E102" i="38" s="1"/>
  <c r="G13" i="38"/>
  <c r="G102" i="38"/>
  <c r="C102" i="38"/>
  <c r="F13" i="12"/>
  <c r="E157" i="1"/>
  <c r="H157" i="1" s="1"/>
  <c r="E156" i="1"/>
  <c r="H156" i="1" s="1"/>
  <c r="E155" i="1"/>
  <c r="H155" i="1" s="1"/>
  <c r="E154" i="1"/>
  <c r="H154" i="1" s="1"/>
  <c r="E153" i="1"/>
  <c r="H153" i="1" s="1"/>
  <c r="E152" i="1"/>
  <c r="H152" i="1" s="1"/>
  <c r="E151" i="1"/>
  <c r="H151" i="1" s="1"/>
  <c r="E150" i="1"/>
  <c r="H150" i="1" s="1"/>
  <c r="E149" i="1"/>
  <c r="H149" i="1" s="1"/>
  <c r="E148" i="1"/>
  <c r="H148" i="1" s="1"/>
  <c r="E147" i="1"/>
  <c r="H147" i="1" s="1"/>
  <c r="E146" i="1"/>
  <c r="H146" i="1" s="1"/>
  <c r="E145" i="1"/>
  <c r="H145" i="1" s="1"/>
  <c r="E144" i="1"/>
  <c r="H144" i="1" s="1"/>
  <c r="E143" i="1"/>
  <c r="H143" i="1" s="1"/>
  <c r="E142" i="1"/>
  <c r="H142" i="1" s="1"/>
  <c r="E141" i="1"/>
  <c r="H141" i="1" s="1"/>
  <c r="E140" i="1"/>
  <c r="H140" i="1" s="1"/>
  <c r="E139" i="1"/>
  <c r="H139" i="1" s="1"/>
  <c r="E138" i="1"/>
  <c r="H138" i="1" s="1"/>
  <c r="E137" i="1"/>
  <c r="H137" i="1" s="1"/>
  <c r="E136" i="1"/>
  <c r="H136" i="1" s="1"/>
  <c r="E135" i="1"/>
  <c r="H135" i="1" s="1"/>
  <c r="E134" i="1"/>
  <c r="H134" i="1" s="1"/>
  <c r="E133" i="1"/>
  <c r="H133" i="1" s="1"/>
  <c r="E132" i="1"/>
  <c r="H132" i="1" s="1"/>
  <c r="E131" i="1"/>
  <c r="H131" i="1" s="1"/>
  <c r="E130" i="1"/>
  <c r="H130" i="1" s="1"/>
  <c r="E129" i="1"/>
  <c r="H129" i="1" s="1"/>
  <c r="E128" i="1"/>
  <c r="H128" i="1" s="1"/>
  <c r="E127" i="1"/>
  <c r="H127" i="1" s="1"/>
  <c r="E126" i="1"/>
  <c r="H126" i="1" s="1"/>
  <c r="E125" i="1"/>
  <c r="H125" i="1" s="1"/>
  <c r="E124" i="1"/>
  <c r="H124" i="1" s="1"/>
  <c r="E123" i="1"/>
  <c r="H123" i="1" s="1"/>
  <c r="E122" i="1"/>
  <c r="H122" i="1" s="1"/>
  <c r="E121" i="1"/>
  <c r="H121" i="1" s="1"/>
  <c r="E120" i="1"/>
  <c r="H120" i="1" s="1"/>
  <c r="E119" i="1"/>
  <c r="H119" i="1" s="1"/>
  <c r="E118" i="1"/>
  <c r="H118" i="1" s="1"/>
  <c r="E117" i="1"/>
  <c r="H117" i="1" s="1"/>
  <c r="E116" i="1"/>
  <c r="H116" i="1" s="1"/>
  <c r="E115" i="1"/>
  <c r="H115" i="1" s="1"/>
  <c r="E114" i="1"/>
  <c r="H114" i="1" s="1"/>
  <c r="E113" i="1"/>
  <c r="H113" i="1" s="1"/>
  <c r="E112" i="1"/>
  <c r="H112" i="1" s="1"/>
  <c r="E111" i="1"/>
  <c r="H111" i="1" s="1"/>
  <c r="E110" i="1"/>
  <c r="H110" i="1" s="1"/>
  <c r="E109" i="1"/>
  <c r="H109" i="1" s="1"/>
  <c r="E108" i="1"/>
  <c r="H108" i="1" s="1"/>
  <c r="E107" i="1"/>
  <c r="H107" i="1" s="1"/>
  <c r="E106" i="1"/>
  <c r="H106" i="1" s="1"/>
  <c r="E105" i="1"/>
  <c r="H105" i="1" s="1"/>
  <c r="E104" i="1"/>
  <c r="H104" i="1" s="1"/>
  <c r="E103" i="1"/>
  <c r="H103" i="1" s="1"/>
  <c r="E102" i="1"/>
  <c r="H102" i="1" s="1"/>
  <c r="E101" i="1"/>
  <c r="H101" i="1" s="1"/>
  <c r="E100" i="1"/>
  <c r="H100" i="1" s="1"/>
  <c r="E99" i="1"/>
  <c r="H99" i="1" s="1"/>
  <c r="E98" i="1"/>
  <c r="H98" i="1" s="1"/>
  <c r="E97" i="1"/>
  <c r="H97" i="1" s="1"/>
  <c r="E96" i="1"/>
  <c r="H96" i="1" s="1"/>
  <c r="E95" i="1"/>
  <c r="H95" i="1" s="1"/>
  <c r="E94" i="1"/>
  <c r="H94" i="1" s="1"/>
  <c r="E93" i="1"/>
  <c r="H93" i="1" s="1"/>
  <c r="E92" i="1"/>
  <c r="H92" i="1" s="1"/>
  <c r="E91" i="1"/>
  <c r="H91" i="1" s="1"/>
  <c r="E90" i="1"/>
  <c r="H90" i="1" s="1"/>
  <c r="E89" i="1"/>
  <c r="H89" i="1" s="1"/>
  <c r="E88" i="1"/>
  <c r="H88" i="1" s="1"/>
  <c r="E87" i="1"/>
  <c r="H87" i="1" s="1"/>
  <c r="E86" i="1"/>
  <c r="H86" i="1" s="1"/>
  <c r="E85" i="1"/>
  <c r="H85" i="1" s="1"/>
  <c r="E84" i="1"/>
  <c r="H84" i="1" s="1"/>
  <c r="E83" i="1"/>
  <c r="H83" i="1" s="1"/>
  <c r="E82" i="1"/>
  <c r="H82" i="1" s="1"/>
  <c r="E81" i="1"/>
  <c r="H81" i="1" s="1"/>
  <c r="E80" i="1"/>
  <c r="H80" i="1" s="1"/>
  <c r="E79" i="1"/>
  <c r="H79" i="1" s="1"/>
  <c r="E78" i="1"/>
  <c r="H78" i="1" s="1"/>
  <c r="E77" i="1"/>
  <c r="H77" i="1" s="1"/>
  <c r="E76" i="1"/>
  <c r="H76" i="1" s="1"/>
  <c r="E75" i="1"/>
  <c r="H75" i="1" s="1"/>
  <c r="E74" i="1"/>
  <c r="H74" i="1" s="1"/>
  <c r="E73" i="1"/>
  <c r="H73" i="1" s="1"/>
  <c r="E72" i="1"/>
  <c r="H72" i="1" s="1"/>
  <c r="E71" i="1"/>
  <c r="H71" i="1" s="1"/>
  <c r="E70" i="1"/>
  <c r="H70" i="1" s="1"/>
  <c r="E69" i="1"/>
  <c r="H69" i="1" s="1"/>
  <c r="E68" i="1"/>
  <c r="H68" i="1" s="1"/>
  <c r="E67" i="1"/>
  <c r="H67" i="1" s="1"/>
  <c r="E66" i="1"/>
  <c r="H66" i="1" s="1"/>
  <c r="E65" i="1"/>
  <c r="H65" i="1" s="1"/>
  <c r="E64" i="1"/>
  <c r="H64" i="1" s="1"/>
  <c r="E63" i="1"/>
  <c r="H63" i="1" s="1"/>
  <c r="E62" i="1"/>
  <c r="H62" i="1" s="1"/>
  <c r="E61" i="1"/>
  <c r="H61" i="1" s="1"/>
  <c r="E60" i="1"/>
  <c r="H60" i="1" s="1"/>
  <c r="E59" i="1"/>
  <c r="H59" i="1" s="1"/>
  <c r="E58" i="1"/>
  <c r="H58" i="1" s="1"/>
  <c r="E57" i="1"/>
  <c r="H57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H22" i="9" l="1"/>
  <c r="C22" i="9"/>
  <c r="H13" i="38"/>
  <c r="H102" i="38" s="1"/>
  <c r="D13" i="37"/>
  <c r="E13" i="37"/>
  <c r="F13" i="37"/>
  <c r="G13" i="37"/>
  <c r="H13" i="37"/>
  <c r="C13" i="37"/>
  <c r="D13" i="35"/>
  <c r="E13" i="35"/>
  <c r="F13" i="35"/>
  <c r="G13" i="35"/>
  <c r="H13" i="35"/>
  <c r="C13" i="35"/>
  <c r="D13" i="34"/>
  <c r="E13" i="34"/>
  <c r="F13" i="34"/>
  <c r="G13" i="34"/>
  <c r="H13" i="34"/>
  <c r="C13" i="34"/>
  <c r="D13" i="31"/>
  <c r="E13" i="31"/>
  <c r="F13" i="31"/>
  <c r="G13" i="31"/>
  <c r="H13" i="31"/>
  <c r="C13" i="31"/>
  <c r="D13" i="30"/>
  <c r="E13" i="30"/>
  <c r="F13" i="30"/>
  <c r="G13" i="30"/>
  <c r="H13" i="30"/>
  <c r="C13" i="30"/>
  <c r="D13" i="29"/>
  <c r="E13" i="29"/>
  <c r="F13" i="29"/>
  <c r="G13" i="29"/>
  <c r="H13" i="29"/>
  <c r="C13" i="29"/>
  <c r="C13" i="24"/>
  <c r="D13" i="24"/>
  <c r="E13" i="24"/>
  <c r="F13" i="24"/>
  <c r="G13" i="24"/>
  <c r="H13" i="24"/>
  <c r="D13" i="23"/>
  <c r="E13" i="23"/>
  <c r="F13" i="23"/>
  <c r="G13" i="23"/>
  <c r="H13" i="23"/>
  <c r="C13" i="23"/>
  <c r="D13" i="18" l="1"/>
  <c r="E13" i="18"/>
  <c r="F13" i="18"/>
  <c r="G13" i="18"/>
  <c r="H13" i="18"/>
  <c r="C13" i="18"/>
  <c r="D13" i="17"/>
  <c r="E13" i="17"/>
  <c r="F13" i="17"/>
  <c r="G13" i="17"/>
  <c r="H13" i="17"/>
  <c r="C13" i="17"/>
  <c r="D13" i="15"/>
  <c r="E13" i="15"/>
  <c r="G13" i="15"/>
  <c r="H13" i="15"/>
  <c r="C13" i="15"/>
  <c r="D13" i="13"/>
  <c r="E13" i="13"/>
  <c r="G13" i="13"/>
  <c r="H13" i="13"/>
  <c r="C13" i="13"/>
  <c r="C42" i="10"/>
  <c r="D42" i="10"/>
  <c r="G42" i="10"/>
  <c r="H42" i="10"/>
  <c r="E42" i="10"/>
  <c r="F42" i="10"/>
  <c r="G159" i="1"/>
  <c r="F159" i="1"/>
  <c r="D159" i="1"/>
  <c r="C159" i="1"/>
  <c r="E159" i="1"/>
  <c r="H159" i="1" l="1"/>
  <c r="D13" i="39"/>
  <c r="D30" i="39" s="1"/>
  <c r="E13" i="39"/>
  <c r="E30" i="39" s="1"/>
  <c r="F13" i="39"/>
  <c r="F30" i="39" s="1"/>
  <c r="G13" i="39"/>
  <c r="G30" i="39" s="1"/>
  <c r="H13" i="39"/>
  <c r="H30" i="39" s="1"/>
  <c r="C13" i="39"/>
  <c r="C30" i="39" s="1"/>
  <c r="F102" i="38"/>
  <c r="D40" i="37"/>
  <c r="E40" i="37"/>
  <c r="F40" i="37"/>
  <c r="G40" i="37"/>
  <c r="H40" i="37"/>
  <c r="C40" i="37"/>
  <c r="D33" i="35"/>
  <c r="E33" i="35"/>
  <c r="G33" i="35"/>
  <c r="H33" i="35"/>
  <c r="C33" i="35"/>
  <c r="E19" i="34"/>
  <c r="F19" i="34"/>
  <c r="G19" i="34"/>
  <c r="H19" i="34"/>
  <c r="F33" i="35"/>
  <c r="D19" i="34"/>
  <c r="C19" i="34"/>
  <c r="H13" i="33"/>
  <c r="H18" i="33" s="1"/>
  <c r="G13" i="33"/>
  <c r="G18" i="33" s="1"/>
  <c r="F13" i="33"/>
  <c r="F18" i="33" s="1"/>
  <c r="E13" i="33"/>
  <c r="E18" i="33" s="1"/>
  <c r="D13" i="33"/>
  <c r="D18" i="33" s="1"/>
  <c r="C13" i="33"/>
  <c r="C18" i="33" s="1"/>
  <c r="D13" i="32"/>
  <c r="E13" i="32"/>
  <c r="E18" i="32" s="1"/>
  <c r="F13" i="32"/>
  <c r="F18" i="32" s="1"/>
  <c r="G13" i="32"/>
  <c r="H13" i="32"/>
  <c r="H18" i="32" s="1"/>
  <c r="C13" i="32"/>
  <c r="C18" i="32" s="1"/>
  <c r="G18" i="32"/>
  <c r="D18" i="32"/>
  <c r="D57" i="31"/>
  <c r="E57" i="31"/>
  <c r="F57" i="31"/>
  <c r="G57" i="31"/>
  <c r="H57" i="31"/>
  <c r="C57" i="31"/>
  <c r="E34" i="30"/>
  <c r="F34" i="30"/>
  <c r="C34" i="30"/>
  <c r="H34" i="30"/>
  <c r="G34" i="30"/>
  <c r="D34" i="30"/>
  <c r="F29" i="29"/>
  <c r="G29" i="29"/>
  <c r="H29" i="29"/>
  <c r="E29" i="29"/>
  <c r="D29" i="29"/>
  <c r="C29" i="29"/>
  <c r="D13" i="27"/>
  <c r="D93" i="27" s="1"/>
  <c r="E13" i="27"/>
  <c r="E93" i="27" s="1"/>
  <c r="F13" i="27"/>
  <c r="F93" i="27" s="1"/>
  <c r="G13" i="27"/>
  <c r="G93" i="27" s="1"/>
  <c r="H13" i="27"/>
  <c r="H93" i="27" s="1"/>
  <c r="C13" i="27"/>
  <c r="C93" i="27" s="1"/>
  <c r="D13" i="26"/>
  <c r="D18" i="26" s="1"/>
  <c r="E13" i="26"/>
  <c r="E18" i="26" s="1"/>
  <c r="F13" i="26"/>
  <c r="F18" i="26" s="1"/>
  <c r="G13" i="26"/>
  <c r="H13" i="26"/>
  <c r="H18" i="26" s="1"/>
  <c r="C13" i="26"/>
  <c r="C18" i="26" s="1"/>
  <c r="G18" i="26"/>
  <c r="D13" i="25"/>
  <c r="D33" i="25" s="1"/>
  <c r="E13" i="25"/>
  <c r="E33" i="25" s="1"/>
  <c r="F13" i="25"/>
  <c r="F33" i="25" s="1"/>
  <c r="G13" i="25"/>
  <c r="H13" i="25"/>
  <c r="H33" i="25" s="1"/>
  <c r="C13" i="25"/>
  <c r="C33" i="25" s="1"/>
  <c r="G33" i="25"/>
  <c r="E34" i="24"/>
  <c r="F34" i="24"/>
  <c r="G34" i="24"/>
  <c r="C34" i="24"/>
  <c r="D34" i="24"/>
  <c r="H34" i="24"/>
  <c r="D30" i="23"/>
  <c r="E30" i="23"/>
  <c r="F30" i="23"/>
  <c r="H30" i="23"/>
  <c r="G30" i="23"/>
  <c r="C30" i="23"/>
  <c r="D13" i="22"/>
  <c r="D21" i="22" s="1"/>
  <c r="E13" i="22"/>
  <c r="E21" i="22" s="1"/>
  <c r="F13" i="22"/>
  <c r="F21" i="22" s="1"/>
  <c r="G13" i="22"/>
  <c r="G21" i="22" s="1"/>
  <c r="H13" i="22"/>
  <c r="H21" i="22" s="1"/>
  <c r="C13" i="22"/>
  <c r="C21" i="22" s="1"/>
  <c r="D13" i="21"/>
  <c r="D19" i="21" s="1"/>
  <c r="E13" i="21"/>
  <c r="E19" i="21" s="1"/>
  <c r="F13" i="21"/>
  <c r="F19" i="21" s="1"/>
  <c r="G13" i="21"/>
  <c r="G19" i="21" s="1"/>
  <c r="H13" i="21"/>
  <c r="H19" i="21" s="1"/>
  <c r="C13" i="21"/>
  <c r="C19" i="21" s="1"/>
  <c r="D13" i="20"/>
  <c r="D23" i="20" s="1"/>
  <c r="E13" i="20"/>
  <c r="E23" i="20" s="1"/>
  <c r="F13" i="20"/>
  <c r="F23" i="20" s="1"/>
  <c r="G13" i="20"/>
  <c r="H13" i="20"/>
  <c r="H23" i="20" s="1"/>
  <c r="C13" i="20"/>
  <c r="C23" i="20" s="1"/>
  <c r="G23" i="20"/>
  <c r="D13" i="19"/>
  <c r="D32" i="19" s="1"/>
  <c r="E13" i="19"/>
  <c r="E32" i="19" s="1"/>
  <c r="F13" i="19"/>
  <c r="F32" i="19" s="1"/>
  <c r="G13" i="19"/>
  <c r="G32" i="19" s="1"/>
  <c r="H13" i="19"/>
  <c r="H32" i="19" s="1"/>
  <c r="C13" i="19"/>
  <c r="C32" i="19" s="1"/>
  <c r="E41" i="18"/>
  <c r="F41" i="18"/>
  <c r="H41" i="18"/>
  <c r="C41" i="18"/>
  <c r="G41" i="18"/>
  <c r="D41" i="18"/>
  <c r="D39" i="17"/>
  <c r="F39" i="17"/>
  <c r="G39" i="17"/>
  <c r="H39" i="17"/>
  <c r="E39" i="17"/>
  <c r="C39" i="17"/>
  <c r="D13" i="16"/>
  <c r="D43" i="16" s="1"/>
  <c r="E13" i="16"/>
  <c r="F13" i="16"/>
  <c r="F43" i="16" s="1"/>
  <c r="G13" i="16"/>
  <c r="G43" i="16" s="1"/>
  <c r="H13" i="16"/>
  <c r="H43" i="16" s="1"/>
  <c r="C13" i="16"/>
  <c r="C43" i="16" s="1"/>
  <c r="E43" i="16"/>
  <c r="D54" i="15"/>
  <c r="F54" i="15"/>
  <c r="H54" i="15"/>
  <c r="C54" i="15"/>
  <c r="G54" i="15"/>
  <c r="E54" i="15"/>
  <c r="D13" i="14"/>
  <c r="D35" i="14" s="1"/>
  <c r="E13" i="14"/>
  <c r="E35" i="14" s="1"/>
  <c r="F13" i="14"/>
  <c r="F35" i="14" s="1"/>
  <c r="G13" i="14"/>
  <c r="G35" i="14" s="1"/>
  <c r="H13" i="14"/>
  <c r="H35" i="14" s="1"/>
  <c r="C13" i="14"/>
  <c r="C35" i="14" s="1"/>
  <c r="E51" i="13"/>
  <c r="F51" i="13"/>
  <c r="H51" i="13"/>
  <c r="C51" i="13"/>
  <c r="G51" i="13"/>
  <c r="D51" i="13"/>
  <c r="F50" i="12"/>
  <c r="G50" i="12"/>
  <c r="H50" i="12"/>
  <c r="E50" i="12"/>
  <c r="D50" i="12"/>
  <c r="C50" i="12"/>
  <c r="D47" i="11"/>
  <c r="E47" i="11"/>
  <c r="F47" i="11"/>
  <c r="H47" i="11"/>
  <c r="G47" i="11"/>
  <c r="C47" i="11"/>
  <c r="E22" i="9"/>
  <c r="G22" i="9"/>
  <c r="F22" i="9"/>
  <c r="D22" i="9"/>
</calcChain>
</file>

<file path=xl/sharedStrings.xml><?xml version="1.0" encoding="utf-8"?>
<sst xmlns="http://schemas.openxmlformats.org/spreadsheetml/2006/main" count="2243" uniqueCount="1275">
  <si>
    <t>Estado Analítico del Ejercicio del Presupuesto de Egresos</t>
  </si>
  <si>
    <t>Clasificación Administrativa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</si>
  <si>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</si>
  <si>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</si>
  <si>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</si>
  <si>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</si>
  <si>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</si>
  <si>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</si>
  <si>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</si>
  <si>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</si>
  <si>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</si>
  <si>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</si>
  <si>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Total del Gasto</t>
  </si>
  <si>
    <t>2111105010101</t>
  </si>
  <si>
    <t>OFICINA DEL GOBERNADOR DEL ESTADO</t>
  </si>
  <si>
    <t>2111105010102</t>
  </si>
  <si>
    <t>PROVISIONES SALARIALES Y ECONOMICAS GUBERNATURA DEL ESTADO</t>
  </si>
  <si>
    <t>2111105020201</t>
  </si>
  <si>
    <t>SECRETARIA GENERAL DE GOBIERNO (SGG)</t>
  </si>
  <si>
    <t>2111105020202</t>
  </si>
  <si>
    <t>ENTIDADES SECTORIZADAS SGG</t>
  </si>
  <si>
    <t>2111105020205</t>
  </si>
  <si>
    <t>TRANSFERENCIAS A ORGANIZACIONES SOCIALES</t>
  </si>
  <si>
    <t>2111105020301</t>
  </si>
  <si>
    <t>SECRETARIA DE ADMINISTRACION Y FINANZAS (SAF)</t>
  </si>
  <si>
    <t>2111105020302</t>
  </si>
  <si>
    <t>ENTIDADES SECTORIZADAS SAF</t>
  </si>
  <si>
    <t>2111105020304</t>
  </si>
  <si>
    <t>INSTANCIAS DE COORDINACION SAF</t>
  </si>
  <si>
    <t>2111105020305</t>
  </si>
  <si>
    <t>TRANSFERENCIAS DE INGRESOS FISCALES ESTATALES</t>
  </si>
  <si>
    <t>2111105020308</t>
  </si>
  <si>
    <t>EXPEDICION DE PLACAS VEHICULARES</t>
  </si>
  <si>
    <t>2111105020310</t>
  </si>
  <si>
    <t>CONTINGENCIAS ECONOMICAS</t>
  </si>
  <si>
    <t>2111105020401</t>
  </si>
  <si>
    <t>SECRETARIA DE DESARROLLO SOCIAL Y HUMANO (SEDESHU)</t>
  </si>
  <si>
    <t>2111105020402</t>
  </si>
  <si>
    <t>ENTIDADES SECTORIZADAS (SEDESHU)</t>
  </si>
  <si>
    <t>2111105020404</t>
  </si>
  <si>
    <t>INSTANCIAS DE COORDINACION (SEDESHU)</t>
  </si>
  <si>
    <t>2111105020405</t>
  </si>
  <si>
    <t>DESARROLLO REGIONAL</t>
  </si>
  <si>
    <t>2111105020406</t>
  </si>
  <si>
    <t>DESARROLLO SOCIAL Y HUMANO</t>
  </si>
  <si>
    <t>2111105020408</t>
  </si>
  <si>
    <t>FONDO ESTATAL DE SOLIDARIDAD</t>
  </si>
  <si>
    <t>2111105020409</t>
  </si>
  <si>
    <t>PROVISIONES SALARIALES Y ECONOMICAS DESARROLLO SOCIAL</t>
  </si>
  <si>
    <t>2111105020501</t>
  </si>
  <si>
    <t>SECRETARIA DE EDUCACION PUBLICA Y CULTURA (SEPYC)</t>
  </si>
  <si>
    <t>2111105020502</t>
  </si>
  <si>
    <t>SERVICIOS DE EDUCACION BASICA DE CONTROL ESTATAL</t>
  </si>
  <si>
    <t>2111105020504</t>
  </si>
  <si>
    <t>INSTANCIAS DE COORDINACION SEPYC</t>
  </si>
  <si>
    <t>2111105020505</t>
  </si>
  <si>
    <t>INFRAESTRUCTURA EDUCATIVA</t>
  </si>
  <si>
    <t>2111105020506</t>
  </si>
  <si>
    <t>2111105020507</t>
  </si>
  <si>
    <t>INFRAESTRUCTURA DEPORTIVA</t>
  </si>
  <si>
    <t>2111105020508</t>
  </si>
  <si>
    <t>ENTIDADES SECTORIZADAS SEPYC</t>
  </si>
  <si>
    <t>2111105020509</t>
  </si>
  <si>
    <t>PROVISIONES SALARIALES Y ECONOMICAS EDUCACION PUBLICA Y CULTURA</t>
  </si>
  <si>
    <t>2111105020601</t>
  </si>
  <si>
    <t>SECRETARIA DE AGRICULTURA, GANADERIA Y PESCA (SAGP)</t>
  </si>
  <si>
    <t>2111105020605</t>
  </si>
  <si>
    <t>FOMENTO AGROPECUARIO</t>
  </si>
  <si>
    <t>2111105020606</t>
  </si>
  <si>
    <t>FOMENTO PESQUERO</t>
  </si>
  <si>
    <t>2111105020609</t>
  </si>
  <si>
    <t>PROVISIONES SALARIALES Y ECONOMICAS AGRICULTURA, GANADERIA Y PESCA</t>
  </si>
  <si>
    <t>2111105020701</t>
  </si>
  <si>
    <t>SECRETARIA DE DESARROLLO URBANO Y OBRAS PUBLICAS (SDUOP)</t>
  </si>
  <si>
    <t>2111105020705</t>
  </si>
  <si>
    <t>COMUNICACIONES Y TRANSPORTES</t>
  </si>
  <si>
    <t>2111105020706</t>
  </si>
  <si>
    <t>2111105020707</t>
  </si>
  <si>
    <t>2111105020708</t>
  </si>
  <si>
    <t>DESARROLLO URBANO</t>
  </si>
  <si>
    <t>2111105020709</t>
  </si>
  <si>
    <t>PROVISIONES SALARIALES Y ECONOMICAS  DESARROLLO URBANO Y OBRAS PUBLICAS</t>
  </si>
  <si>
    <t>2111105020801</t>
  </si>
  <si>
    <t>SECRETARIA DE SEGURIDAD PUBLICA (SSP)</t>
  </si>
  <si>
    <t>2111105020802</t>
  </si>
  <si>
    <t>ENTIDADES SECTORIZADAS SSP</t>
  </si>
  <si>
    <t>2111105020804</t>
  </si>
  <si>
    <t>INSTANCIAS DE COORDINACION SSP</t>
  </si>
  <si>
    <t>2111105020805</t>
  </si>
  <si>
    <t>SEGURIDAD PUBLICA</t>
  </si>
  <si>
    <t>2111105020806</t>
  </si>
  <si>
    <t>SECRETARIADO EJECUTIVO DEL SISTEMA ESTATAL DE SEGURIDAD PUBLICA</t>
  </si>
  <si>
    <t>2111105020809</t>
  </si>
  <si>
    <t>PROVISIONES SALARIALES Y ECONOMICAS SEGURIDAD PUBLICA</t>
  </si>
  <si>
    <t>2111105020901</t>
  </si>
  <si>
    <t>SECRETARIA DE DESARROLLO ECONOMICO (SDE)</t>
  </si>
  <si>
    <t>2111105020905</t>
  </si>
  <si>
    <t>FOMENTO Y PROMOCION ECONOMICA</t>
  </si>
  <si>
    <t>2111105020906</t>
  </si>
  <si>
    <t>2111105020907</t>
  </si>
  <si>
    <t>2111105020909</t>
  </si>
  <si>
    <t>PROVISIONES SALARIALES Y ECONOMICAS DESARROLLO ECONOMICO</t>
  </si>
  <si>
    <t>2111105021001</t>
  </si>
  <si>
    <t>SECRETARIA DE SALUD (SS)</t>
  </si>
  <si>
    <t>2111105021002</t>
  </si>
  <si>
    <t>ENTIDADES SECTORIZADAS SS</t>
  </si>
  <si>
    <t>2111105021004</t>
  </si>
  <si>
    <t>INSTANCIAS DE COORDINACION SS</t>
  </si>
  <si>
    <t>2111105021005</t>
  </si>
  <si>
    <t>AMPLIACION DE COBERTURA EN SALUD</t>
  </si>
  <si>
    <t>2111105021006</t>
  </si>
  <si>
    <t>2111105021009</t>
  </si>
  <si>
    <t>PROVISIONES SALARIALES Y ECONOMICAS SALUD</t>
  </si>
  <si>
    <t>2111105021010</t>
  </si>
  <si>
    <t>2111105021201</t>
  </si>
  <si>
    <t>PROCURADURIA GENERAL DE JUSTICIA DEL ESTADO (PGJE)</t>
  </si>
  <si>
    <t>2111105021205</t>
  </si>
  <si>
    <t>MEJORAMIENTO DE PROCURACION DE JUSTICIA</t>
  </si>
  <si>
    <t>2111105021209</t>
  </si>
  <si>
    <t>PROVISIONES SALARIALES Y ECONOMICAS PROCURADURIA GENERAL DE JUSTICIA</t>
  </si>
  <si>
    <t>2111105021401</t>
  </si>
  <si>
    <t>COORDINACION GENERAL DE COMUNICACION SOCIAL (CGCS)</t>
  </si>
  <si>
    <t>2111105021409</t>
  </si>
  <si>
    <t>PROVISIONES SALARIALES Y ECONOMICAS COMUNICACION SOCIAL</t>
  </si>
  <si>
    <t>2111105021601</t>
  </si>
  <si>
    <t>REPRESENTACION DEL GOBIERNO DEL ESTADO DE SINALOA EN EL D.F. (RGDF)</t>
  </si>
  <si>
    <t>2111105021609</t>
  </si>
  <si>
    <t>PROVISIONES SALARIALES Y ECONOMICAS REPRESENTACION</t>
  </si>
  <si>
    <t>2111105021901</t>
  </si>
  <si>
    <t>COORDINACION GENERAL DE PROYECTOS ESTRATEGICOS</t>
  </si>
  <si>
    <t>2111105021902</t>
  </si>
  <si>
    <t>ENTIDADES SECTORIZADAS (CGPE)</t>
  </si>
  <si>
    <t>2111105021909</t>
  </si>
  <si>
    <t>PROVISIONES SALARIALES Y ECONOMICAS COORDINACION DE PROYECTOS ESTRATEGICOS</t>
  </si>
  <si>
    <t>2111105022001</t>
  </si>
  <si>
    <t>SECRETARIA DE TURISMO</t>
  </si>
  <si>
    <t>2111105022005</t>
  </si>
  <si>
    <t>FOMENTO Y PROMOCION TURISTICA</t>
  </si>
  <si>
    <t>2111105022009</t>
  </si>
  <si>
    <t>PROVISIONES SALARIALES Y ECONOMICAS TURISMO</t>
  </si>
  <si>
    <t>2111105022101</t>
  </si>
  <si>
    <t>SECRETARIA DE INNOVACION GUBERNAMENTAL</t>
  </si>
  <si>
    <t>2111105022109</t>
  </si>
  <si>
    <t>PROVISIONES SALARIALES Y ECONOMICAS INNOVACION GUBERNAMENTAL</t>
  </si>
  <si>
    <t>2111105022201</t>
  </si>
  <si>
    <t>UNIDAD DE TRANSPARENCIA Y RENDICION DE CUENTAS</t>
  </si>
  <si>
    <t>2111105022209</t>
  </si>
  <si>
    <t>PROVISIONES SALARIALES Y ECONOMICAS TRANSPARENCIA  Y RENDICION DE CUENTAS</t>
  </si>
  <si>
    <t>2111107011802</t>
  </si>
  <si>
    <t>PROVISIONES ECONOMICAS</t>
  </si>
  <si>
    <t>2111108011901</t>
  </si>
  <si>
    <t>PARTICIPACIONES FEDERALES A MUNICIPIOS</t>
  </si>
  <si>
    <t>2111108011902</t>
  </si>
  <si>
    <t>CONTRIBUCIONES ADICIONALES A MUNICIPIOS</t>
  </si>
  <si>
    <t>2111108011903</t>
  </si>
  <si>
    <t>FORTALECIMIENTO A LAS FINANZAS PUBLICAS MUNICIPALES</t>
  </si>
  <si>
    <t>2111108011904</t>
  </si>
  <si>
    <t>PARTICIPACIONES ESTATALES POR TENENCIA A MUNICIPIOS</t>
  </si>
  <si>
    <t>2111108011905</t>
  </si>
  <si>
    <t>PARTICIPACIONES ESTATALES POR IMPUESTOS SOBRE ADQUISICION DE VEHICULO DE MOTOR USADO</t>
  </si>
  <si>
    <t>2111109012003</t>
  </si>
  <si>
    <t>FONDO DE APORTACIONES PARA LA INFRAESTRUCTURA SOCIAL</t>
  </si>
  <si>
    <t>2111109012004</t>
  </si>
  <si>
    <t>FONDO DE APORTACIONES PARA EL FORTALECIMIENTO MUNICIPAL</t>
  </si>
  <si>
    <t>2111109012005</t>
  </si>
  <si>
    <t>FONDO DE APORTACIONES MULTIPLES</t>
  </si>
  <si>
    <t>2111109012007</t>
  </si>
  <si>
    <t>FONDO DE APORTACIONES PARA LA SEGURIDAD PUBLICA</t>
  </si>
  <si>
    <t>2111109022002</t>
  </si>
  <si>
    <t>ADQUISICION DE ACTIVOS PRODUCTIVOS - ALIANZA</t>
  </si>
  <si>
    <t>2111109022006</t>
  </si>
  <si>
    <t>OTRAS REASIGNACIONES</t>
  </si>
  <si>
    <t>2111109022007</t>
  </si>
  <si>
    <t>SISTEMA DE PROTECCION SOCIAL EN SALUD</t>
  </si>
  <si>
    <t>2111109032103</t>
  </si>
  <si>
    <t>SUBSIDIOS SEGURIDAD PUBLICA A MUNICIPIOS</t>
  </si>
  <si>
    <t>2111109032104</t>
  </si>
  <si>
    <t>SUBSIDIOS SEGURIDAD PUBLICA AL ESTADO</t>
  </si>
  <si>
    <t>2111109032105</t>
  </si>
  <si>
    <t>SUBSIDIOS SISTEMA DE JUSTICIA</t>
  </si>
  <si>
    <t>2111109032106</t>
  </si>
  <si>
    <t>SUBSIDIO SEGURIDAD PUBLICA DE PREVENCION DEL DELITO A MUNICIPIOS</t>
  </si>
  <si>
    <t>2111109032107</t>
  </si>
  <si>
    <t>2111109032108</t>
  </si>
  <si>
    <t>ASISTENCIA SOCIAL</t>
  </si>
  <si>
    <t>2111109032111</t>
  </si>
  <si>
    <t>2111109032112</t>
  </si>
  <si>
    <t>EDUCACION PUBLICA</t>
  </si>
  <si>
    <t>SALUD</t>
  </si>
  <si>
    <t>2111109032116</t>
  </si>
  <si>
    <t>2111109032118</t>
  </si>
  <si>
    <t>SUBSIDIOS CONAGUA</t>
  </si>
  <si>
    <t>2111110012101</t>
  </si>
  <si>
    <t>AMORTIZACION</t>
  </si>
  <si>
    <t>2111110022101</t>
  </si>
  <si>
    <t>INTERESES Y GASTOS</t>
  </si>
  <si>
    <t>21112</t>
  </si>
  <si>
    <t>PODER LEGISLATIVO</t>
  </si>
  <si>
    <t>2111201010001</t>
  </si>
  <si>
    <t>H. CONGRESO DEL ESTADO</t>
  </si>
  <si>
    <t>2111201020001</t>
  </si>
  <si>
    <t>AUDITORIA SUPERIOR DEL ESTADO</t>
  </si>
  <si>
    <t>21113</t>
  </si>
  <si>
    <t>PODER JUDICIAL</t>
  </si>
  <si>
    <t>2111302010001</t>
  </si>
  <si>
    <t>SUPREMO TRIBUNAL DE JUSTICIA DEL ESTADO</t>
  </si>
  <si>
    <t>2111302020001</t>
  </si>
  <si>
    <t>PROVISIONES SALARIALES Y ECONOMICAS</t>
  </si>
  <si>
    <t>21114</t>
  </si>
  <si>
    <t>ORGANOS AUTÓNOMOS</t>
  </si>
  <si>
    <t>2111403010001</t>
  </si>
  <si>
    <t>COMISION ESTATAL DE DERECHOS HUMANOS</t>
  </si>
  <si>
    <t>2111403020001</t>
  </si>
  <si>
    <t>TRIBUNAL DE LO CONTENCIOSO ADMINISTRATIVO</t>
  </si>
  <si>
    <t>2111403020002</t>
  </si>
  <si>
    <t>TRIBUNAL LOCAL DE CONCILIACION Y ARBITRAJE</t>
  </si>
  <si>
    <t>2111403040001</t>
  </si>
  <si>
    <t>COMISION ESTATAL PARA EL ACCESO A LA INFORMACION PUBLICA</t>
  </si>
  <si>
    <t>2111404010001</t>
  </si>
  <si>
    <t>FINANCIAMIENTO PUBLICO A PARTIDOS POLITICOS</t>
  </si>
  <si>
    <t>2111404020001</t>
  </si>
  <si>
    <t>2111404020003</t>
  </si>
  <si>
    <t>TRIBUNAL ESTATAL ELECTORAL DE SINALOA</t>
  </si>
  <si>
    <t>2112</t>
  </si>
  <si>
    <t>21120</t>
  </si>
  <si>
    <t>2112005020203</t>
  </si>
  <si>
    <t>ENTIDADES PUBLICAS DESCENTRALIZADAS SGG</t>
  </si>
  <si>
    <t>2112005020403</t>
  </si>
  <si>
    <t>ENTIDADES PUBLICAS DESCENTRALIZADAS (SEDESHU)</t>
  </si>
  <si>
    <t>2112005020409</t>
  </si>
  <si>
    <t>2112005020503</t>
  </si>
  <si>
    <t>ENTIDADES PUBLICAS DESCENTRALIZADAS SEPYC</t>
  </si>
  <si>
    <t>2112005020509</t>
  </si>
  <si>
    <t>2112005020603</t>
  </si>
  <si>
    <t>ENTIDADES PUBLICAS DESCENTRALIZADAS SAGP</t>
  </si>
  <si>
    <t>2112005020609</t>
  </si>
  <si>
    <t>2112005020803</t>
  </si>
  <si>
    <t>ENTIDADES PUBLICAS DESCENTRALIZADAS SEGURIDAD PUBLICA</t>
  </si>
  <si>
    <t>2112005020903</t>
  </si>
  <si>
    <t>ENTIDADES PUBLICAS DESCENTRALIZADAS SDE</t>
  </si>
  <si>
    <t>2112005020909</t>
  </si>
  <si>
    <t>2112005021003</t>
  </si>
  <si>
    <t>ENTIDADES PUBLICAS DESCENTRALIZADAS SS</t>
  </si>
  <si>
    <t>2112005021009</t>
  </si>
  <si>
    <t>2112009012001</t>
  </si>
  <si>
    <t>2112009012002</t>
  </si>
  <si>
    <t>FONDO DE APORTACIONES PARA LOS SERVICIOS DE SALUD</t>
  </si>
  <si>
    <t>2112009012006</t>
  </si>
  <si>
    <t>FONDO DE APORTACIONES PARA LA EDUCACION TECNOLOGICA Y DE ADULTOS</t>
  </si>
  <si>
    <t>2112009032102</t>
  </si>
  <si>
    <t>SUBSIDIOS EDUCACION</t>
  </si>
  <si>
    <t>2112009032103</t>
  </si>
  <si>
    <t>2112009032104</t>
  </si>
  <si>
    <t>2113</t>
  </si>
  <si>
    <t>INSTITUCIONES PÚBLICAS DE SEGURIDAD SOCIAL</t>
  </si>
  <si>
    <t>21130</t>
  </si>
  <si>
    <t>2113001040001</t>
  </si>
  <si>
    <t>JUBILADOS Y PENSIONADOS PODER LEGISLATIVO</t>
  </si>
  <si>
    <t>2113002030001</t>
  </si>
  <si>
    <t>JUBILADOS Y PENSIONADOS PODER JUDICIAL</t>
  </si>
  <si>
    <t>2113006011701</t>
  </si>
  <si>
    <t>JUBILADOS Y PENSIONADOS</t>
  </si>
  <si>
    <t>2113006011702</t>
  </si>
  <si>
    <t>ENTIDADES PUBLICAS DESCENTRALIZADAS</t>
  </si>
  <si>
    <t>2113006011703</t>
  </si>
  <si>
    <t>SISTEMA DE PENSIONES</t>
  </si>
  <si>
    <t>2113006011709</t>
  </si>
  <si>
    <t>2</t>
  </si>
  <si>
    <t>SECTOR PUBLICO DE LAS ENTIDADES FEDERATIVAS</t>
  </si>
  <si>
    <t>21</t>
  </si>
  <si>
    <t>SECTOR PUBLICO NO FINANCIERO</t>
  </si>
  <si>
    <t>211</t>
  </si>
  <si>
    <t>GOBIERNO GENERAL ESTATAL O DEL DISTRITO FEDERAL</t>
  </si>
  <si>
    <t>2111</t>
  </si>
  <si>
    <t>GOBIERNO ESTATAL O DEL DISTRITO FEDERAL</t>
  </si>
  <si>
    <t>21111</t>
  </si>
  <si>
    <t>PODER EJECUTIVO</t>
  </si>
  <si>
    <t>(Pesos)</t>
  </si>
  <si>
    <t>Poder Ejecutivo del Gobierno del Estado de Sinaloa</t>
  </si>
  <si>
    <t>INFRAESTRUCTURA HOSPITALARIA (CONTIGENCIAS ECONOMICAS)</t>
  </si>
  <si>
    <t>SUBSIDIOS TURISMO</t>
  </si>
  <si>
    <t>SUBSIDIOS DEPORTE</t>
  </si>
  <si>
    <t>SUBSIDIOS REGISTRO CIVIL</t>
  </si>
  <si>
    <t>SUBSIDIOS FONDO DE CULTURA</t>
  </si>
  <si>
    <t>ENTIDADES PARAESTATALES Y FIDEICOMISOS NO EMPRESARIALES Y NO FINANCIEROS</t>
  </si>
  <si>
    <t>2112005020809</t>
  </si>
  <si>
    <t>PROVISIONES SALARIALES Y ECONOMICAS ORGANISMOS SEGURIDAD PUBLICA</t>
  </si>
  <si>
    <t>FONDO DE APORTACIONES PARA LA NOMINA EDUCATIVA Y GASTO OPERATIVO</t>
  </si>
  <si>
    <t>211110501010101</t>
  </si>
  <si>
    <t>DESPACHO DEL EJECUTIVO ESTATAL</t>
  </si>
  <si>
    <t>211110501010102</t>
  </si>
  <si>
    <t>DIRECCION DE ATENCION A LA CIUDADANIA</t>
  </si>
  <si>
    <t>211110501010103</t>
  </si>
  <si>
    <t>UNIDAD DE SEGUIMIENTO Y ANALISIS</t>
  </si>
  <si>
    <t>211110501010104</t>
  </si>
  <si>
    <t>COORDINACION DE ASESORES DEL GOBERNADOR</t>
  </si>
  <si>
    <t>211110501010201</t>
  </si>
  <si>
    <t>PROVISIONES SALARIALES Y ECONOMICAS  GUBERNATURA DEL ESTADO</t>
  </si>
  <si>
    <t>GUBERNATURA DEL ESTADO</t>
  </si>
  <si>
    <t>211110502020101</t>
  </si>
  <si>
    <t>DESPACHO DEL SECRETARIO</t>
  </si>
  <si>
    <t>211110502020102</t>
  </si>
  <si>
    <t>UNIDAD DE ESTUDIOS CONSTITUCIONALES Y LEGISLATIVOS</t>
  </si>
  <si>
    <t>211110502020103</t>
  </si>
  <si>
    <t>SUBSECRETARIA DE GOBIERNO</t>
  </si>
  <si>
    <t>211110502020104</t>
  </si>
  <si>
    <t>DIRECCION DE GOBIERNO</t>
  </si>
  <si>
    <t>211110502020105</t>
  </si>
  <si>
    <t>DIRECCION DE VIALIDAD Y TRANSPORTES</t>
  </si>
  <si>
    <t>211110502020106</t>
  </si>
  <si>
    <t>SUBSECRETARIA DE NORMATIVIDAD E INFORMACION REGISTRAL</t>
  </si>
  <si>
    <t>211110502020107</t>
  </si>
  <si>
    <t>DIRECCION DE INSPECCION Y NORMATIVIDAD</t>
  </si>
  <si>
    <t>211110502020108</t>
  </si>
  <si>
    <t>DIRECCION DEL REGISTRO CIVIL</t>
  </si>
  <si>
    <t>211110502020109</t>
  </si>
  <si>
    <t>DIRECCION DEL REGISTRO PUBLICO DE LA PROPIEDAD Y DEL COMERCIO</t>
  </si>
  <si>
    <t>211110502020110</t>
  </si>
  <si>
    <t>DIRECCION DEL TRABAJO Y PREVISION SOCIAL</t>
  </si>
  <si>
    <t>211110502020111</t>
  </si>
  <si>
    <t>SUBSECRETARIA DE ASUNTOS JURIDICOS</t>
  </si>
  <si>
    <t>211110502020112</t>
  </si>
  <si>
    <t>DIRECCION DE ASUNTOS JURIDICOS</t>
  </si>
  <si>
    <t>211110502020113</t>
  </si>
  <si>
    <t>DIRECCION DE ASUNTOS AGRARIOS</t>
  </si>
  <si>
    <t>211110502020114</t>
  </si>
  <si>
    <t>ARCHIVO GENERAL DE NOTARIAS</t>
  </si>
  <si>
    <t>211110502020201</t>
  </si>
  <si>
    <t>JUNTA LOCAL DE CONCILIACION Y ARBITRAJE</t>
  </si>
  <si>
    <t>211110502020202</t>
  </si>
  <si>
    <t>211110502020203</t>
  </si>
  <si>
    <t>CONSEJO ESTATAL DE POBLACION</t>
  </si>
  <si>
    <t>211110502020204</t>
  </si>
  <si>
    <t>ARCHIVO HISTORICO DE SINALOA</t>
  </si>
  <si>
    <t>211110502020205</t>
  </si>
  <si>
    <t>CONSEJO ESTATAL PARA PREVENIR Y ATENDER LA VIOLENCIA INTRAFAMILIAR</t>
  </si>
  <si>
    <t>211110502020206</t>
  </si>
  <si>
    <t>CONSEJO DE COORDINACION PARA LA IMPLEMENTACION DEL NUEVO SISTEMA DE JUSTICIA PENAL EN SINALOA</t>
  </si>
  <si>
    <t>211110502020207</t>
  </si>
  <si>
    <t>DELEGACION DE RELACIONES EXTERIORES</t>
  </si>
  <si>
    <t>211110502020208</t>
  </si>
  <si>
    <t>COMISION ESTATAL DE PREVENCION, TRATAMIENTO Y CONTROL DE LAS ADICCIONES</t>
  </si>
  <si>
    <t>211110502020211</t>
  </si>
  <si>
    <t>COORDINACION GENERAL DE SEGURIDAD PUBLICA DEL ESTADO DE SINALOA</t>
  </si>
  <si>
    <t>211110502020212</t>
  </si>
  <si>
    <t>SISTEMA DE JUSTICIA PENAL (FES)</t>
  </si>
  <si>
    <t>211110502020501</t>
  </si>
  <si>
    <t>TRIBUNAL UNITARIO AGRARIO EN MAZATLAN</t>
  </si>
  <si>
    <t>GOBERNACION</t>
  </si>
  <si>
    <t>ADMINISTRACION Y FINANZAS</t>
  </si>
  <si>
    <t>211110502030101</t>
  </si>
  <si>
    <t>211110502030102</t>
  </si>
  <si>
    <t>UNIDAD DE COORDINACION CON ENTIDADES PUBLICAS</t>
  </si>
  <si>
    <t>211110502030103</t>
  </si>
  <si>
    <t>TESORERIA</t>
  </si>
  <si>
    <t>211110502030104</t>
  </si>
  <si>
    <t>SUBSECRETARIA DE INGRESOS</t>
  </si>
  <si>
    <t>211110502030105</t>
  </si>
  <si>
    <t>DIRECCION DE POLITICA TRIBUTARIA</t>
  </si>
  <si>
    <t>211110502030106</t>
  </si>
  <si>
    <t>DIRECCION DE RECAUDACION</t>
  </si>
  <si>
    <t>211110502030107</t>
  </si>
  <si>
    <t>DIRECCION DE FISCALIZACION</t>
  </si>
  <si>
    <t>211110502030108</t>
  </si>
  <si>
    <t>SUBSECRETARIA DE EGRESOS</t>
  </si>
  <si>
    <t>211110502030109</t>
  </si>
  <si>
    <t>DIRECCION DE PROGRAMACION Y PRESUPUESTO</t>
  </si>
  <si>
    <t>211110502030110</t>
  </si>
  <si>
    <t>DIRECCION DE CONTROL DEL GASTO</t>
  </si>
  <si>
    <t>211110502030111</t>
  </si>
  <si>
    <t>DIRECCION DE CONTABILIDAD GUBERNAMENTAL</t>
  </si>
  <si>
    <t>211110502030112</t>
  </si>
  <si>
    <t>SUBSECRETARIA DE ADMINISTRACION</t>
  </si>
  <si>
    <t>211110502030113</t>
  </si>
  <si>
    <t>DIRECCION DE RECURSOS HUMANOS</t>
  </si>
  <si>
    <t>211110502030114</t>
  </si>
  <si>
    <t>DIRECCION DE SERVICIOS GENERALES</t>
  </si>
  <si>
    <t>211110502030115</t>
  </si>
  <si>
    <t>DIRECCION DE BIENES Y SUMINISTROS</t>
  </si>
  <si>
    <t>211110502030116</t>
  </si>
  <si>
    <t>DIRECCION DE PROCESOS</t>
  </si>
  <si>
    <t>211110502030117</t>
  </si>
  <si>
    <t>UNIDAD DE INVERSIONES</t>
  </si>
  <si>
    <t>211110502030118</t>
  </si>
  <si>
    <t>DIRECCION DE ASISTENCIA AL CONTRIBUYENTE</t>
  </si>
  <si>
    <t>211110502030119</t>
  </si>
  <si>
    <t>DIRECCION DE SEGUIMIENTO</t>
  </si>
  <si>
    <t>211110502030201</t>
  </si>
  <si>
    <t>PROCURADURIA FISCAL</t>
  </si>
  <si>
    <t>211110502030202</t>
  </si>
  <si>
    <t>INSTITUTO CATASTRAL DEL ESTADO DE SINALOA</t>
  </si>
  <si>
    <t>211110502030401</t>
  </si>
  <si>
    <t>COCCAF</t>
  </si>
  <si>
    <t>211110502030402</t>
  </si>
  <si>
    <t>INDETEC</t>
  </si>
  <si>
    <t>211110502030501</t>
  </si>
  <si>
    <t>TRANSFERENCIAS DE APROVECHAMIENTO POR MULTAS DE TRANSITO</t>
  </si>
  <si>
    <t>211110502030502</t>
  </si>
  <si>
    <t>FOMENTO DEPORTIVO AL MUNICIPIO DE CULIACAN</t>
  </si>
  <si>
    <t>211110502030801</t>
  </si>
  <si>
    <t>211110502031001</t>
  </si>
  <si>
    <t>DESARROLLO SOCIAL</t>
  </si>
  <si>
    <t>211110502040101</t>
  </si>
  <si>
    <t>211110502040103</t>
  </si>
  <si>
    <t>SUBSECRETARIA DE DESARROLLO HUMANO</t>
  </si>
  <si>
    <t>211110502040105</t>
  </si>
  <si>
    <t>DIRECCION DE VINCULACION SOCIAL Y HUMANA</t>
  </si>
  <si>
    <t>211110502040106</t>
  </si>
  <si>
    <t>DIRECCION DE DESARROLLO HUMANO</t>
  </si>
  <si>
    <t>211110502040107</t>
  </si>
  <si>
    <t>SUBSECRETARIA DE MEDIO AMBIENTE Y RECURSOS NATURALES</t>
  </si>
  <si>
    <t>211110502040108</t>
  </si>
  <si>
    <t>DIRECCION DE NORMATIVIDAD AMBIENTAL</t>
  </si>
  <si>
    <t>211110502040109</t>
  </si>
  <si>
    <t>DIRECCION DE PROTECCION  AL  AMBIENTE</t>
  </si>
  <si>
    <t>211110502040110</t>
  </si>
  <si>
    <t>DIRECCION FORESTAL</t>
  </si>
  <si>
    <t>211110502040111</t>
  </si>
  <si>
    <t>SUBSECRETARIA DE DESARROLLO SOCIAL</t>
  </si>
  <si>
    <t>211110502040112</t>
  </si>
  <si>
    <t>DIRECCION DE DESARROLLO SOCIAL</t>
  </si>
  <si>
    <t>211110502040113</t>
  </si>
  <si>
    <t>DIRECCION DE ORGANIZACION SOCIAL</t>
  </si>
  <si>
    <t>211110502040114</t>
  </si>
  <si>
    <t>DIRECCION DE PARTICIPACION COMUNITARIA</t>
  </si>
  <si>
    <t>211110502040115</t>
  </si>
  <si>
    <t>DIRECCION DE SEGUIMIENTO A LA INVERSION</t>
  </si>
  <si>
    <t>211110502040201</t>
  </si>
  <si>
    <t>INSTITUTO SINALOENSE DE DESARROLLO SOCIAL</t>
  </si>
  <si>
    <t>211110502040202</t>
  </si>
  <si>
    <t>COMISION PARA LA ATENCION DE LAS COMUNIDADES INDIGENAS DE SINALOA</t>
  </si>
  <si>
    <t>211110502040401</t>
  </si>
  <si>
    <t>CORETT</t>
  </si>
  <si>
    <t>211110502040402</t>
  </si>
  <si>
    <t>SOCIEDAD BOTANICA Y ZOOLOGICA DE SINALOA I.A.P.</t>
  </si>
  <si>
    <t>211110502040404</t>
  </si>
  <si>
    <t>SOCIEDAD JARDIN BOTANICO DE LOS MOCHIS I.A.P</t>
  </si>
  <si>
    <t>211110502040502</t>
  </si>
  <si>
    <t>211110502040507</t>
  </si>
  <si>
    <t>SUBSIDIO REGIONAL EN APOYO SOCIAL</t>
  </si>
  <si>
    <t>211110502040601</t>
  </si>
  <si>
    <t>211110502040602</t>
  </si>
  <si>
    <t>DESARROLLO SOCIAL (FAFEF)</t>
  </si>
  <si>
    <t>211110502040608</t>
  </si>
  <si>
    <t>DESARROLLO SOCIAL ORGANISMOS</t>
  </si>
  <si>
    <t>211110502040610</t>
  </si>
  <si>
    <t>FOMENTO A LA VIVIENDA</t>
  </si>
  <si>
    <t>211110502040613</t>
  </si>
  <si>
    <t>DESARROLLO SOCIAL FAFEF (REMANENTE)</t>
  </si>
  <si>
    <t>211110502040617</t>
  </si>
  <si>
    <t>DESARROLLO SOCIAL (FES)</t>
  </si>
  <si>
    <t>211110502040801</t>
  </si>
  <si>
    <t>FONDO ESTATAL DE SOLIDARIDAD DESARROLLO REGIONAL</t>
  </si>
  <si>
    <t>211110502040901</t>
  </si>
  <si>
    <t>EDUCACION PÚBLICA</t>
  </si>
  <si>
    <t>211110502050101</t>
  </si>
  <si>
    <t>211110502050102</t>
  </si>
  <si>
    <t>SUBSECRETARIA DE PLANEACION EDUCATIVA</t>
  </si>
  <si>
    <t>211110502050103</t>
  </si>
  <si>
    <t>DIRECCION DE REGISTRO Y CERTIFICACION ESCOLAR</t>
  </si>
  <si>
    <t>211110502050104</t>
  </si>
  <si>
    <t>SUBSECRETARIA DE EDUCACION BASICA</t>
  </si>
  <si>
    <t>211110502050105</t>
  </si>
  <si>
    <t>DIRECCION DE PRIMARIAS</t>
  </si>
  <si>
    <t>211110502050106</t>
  </si>
  <si>
    <t>DIRECCION DE SECUNDARIAS</t>
  </si>
  <si>
    <t>211110502050107</t>
  </si>
  <si>
    <t>DIRECCION DE EDUCACION FISICA, ARTISTICA Y TECNOLOGICA</t>
  </si>
  <si>
    <t>211110502050108</t>
  </si>
  <si>
    <t>SUBSECRETARIA DE EDUCACION MEDIA Y SUPERIOR</t>
  </si>
  <si>
    <t>211110502050109</t>
  </si>
  <si>
    <t>DIRECCION DE FORMACION Y DESARROLLO DOCENTE</t>
  </si>
  <si>
    <t>211110502050110</t>
  </si>
  <si>
    <t>DIRECCION DE EDUCACION MEDIA Y SUPERIOR</t>
  </si>
  <si>
    <t>211110502050201</t>
  </si>
  <si>
    <t>EDUCACION INICIAL</t>
  </si>
  <si>
    <t>211110502050202</t>
  </si>
  <si>
    <t>EDUCACION PREESCOLAR</t>
  </si>
  <si>
    <t>211110502050203</t>
  </si>
  <si>
    <t>EDUCACION PRIMARIA</t>
  </si>
  <si>
    <t>211110502050204</t>
  </si>
  <si>
    <t>EDUCACION SECUNDARIA</t>
  </si>
  <si>
    <t>211110502050402</t>
  </si>
  <si>
    <t>ESCUELA LIBRE DE DERECHO DE SINALOA</t>
  </si>
  <si>
    <t>211110502050501</t>
  </si>
  <si>
    <t>211110502050507</t>
  </si>
  <si>
    <t>INFRAESTRUCTURA EDUCATIVA (PROGRAMAS REGIONALES-REMANENTE)</t>
  </si>
  <si>
    <t>211110502050509</t>
  </si>
  <si>
    <t>INFRAESTRUCTURA EDUCATIVA (REMANENTES)</t>
  </si>
  <si>
    <t>211110502050511</t>
  </si>
  <si>
    <t>INFRAESTRUCTURA EDUCATIVA (REMANENTE - CONTINGENCIAS ECONOMICAS)</t>
  </si>
  <si>
    <t>211110502050601</t>
  </si>
  <si>
    <t>INFRAESTRUCTURA EDUCATIVA (FES)</t>
  </si>
  <si>
    <t>211110502050602</t>
  </si>
  <si>
    <t>EDUCACION PUBLICA (FES)</t>
  </si>
  <si>
    <t>211110502050603</t>
  </si>
  <si>
    <t>INFRAESTRUCTURA DEPORTIVA (FES)</t>
  </si>
  <si>
    <t>211110502050713</t>
  </si>
  <si>
    <t>INFRAESTRUCTURA DEPORTIVA (REMANENTES - CONTIGENCIAS ECONOMICAS)</t>
  </si>
  <si>
    <t>211110502050801</t>
  </si>
  <si>
    <t>DESARROLLO COMUNITARIO</t>
  </si>
  <si>
    <t>211110502050802</t>
  </si>
  <si>
    <t>INTERNADO INFANTIL PAQUITA NUÑEZ</t>
  </si>
  <si>
    <t>211110502050901</t>
  </si>
  <si>
    <t>AGRICULTURA, GANADERIA Y PESCA</t>
  </si>
  <si>
    <t>211110502060101</t>
  </si>
  <si>
    <t>211110502060102</t>
  </si>
  <si>
    <t>UNIDAD DE ENLACE Y EVALUACION DE PROGRAMAS DE DESARROLLO</t>
  </si>
  <si>
    <t>211110502060103</t>
  </si>
  <si>
    <t>SUBSECRETARIA DE AGRICULTURA</t>
  </si>
  <si>
    <t>211110502060104</t>
  </si>
  <si>
    <t>DIRECCION DE AGRICULTURA</t>
  </si>
  <si>
    <t>211110502060105</t>
  </si>
  <si>
    <t>DIRECCION DE APOYOS Y SERVICIOS A LA PRODUCCION</t>
  </si>
  <si>
    <t>211110502060107</t>
  </si>
  <si>
    <t>SUBSECRETARIA DE GANADERIA</t>
  </si>
  <si>
    <t>211110502060108</t>
  </si>
  <si>
    <t>DIRECCION DE INSPECCION SANITARIA</t>
  </si>
  <si>
    <t>211110502060109</t>
  </si>
  <si>
    <t>DIRECCION DE DESARROLLO GANADERO</t>
  </si>
  <si>
    <t>211110502060110</t>
  </si>
  <si>
    <t>SUBSECRETARIA DE PESCA</t>
  </si>
  <si>
    <t>211110502060112</t>
  </si>
  <si>
    <t>DIRECCION DE DESARROLLO PESQUERO</t>
  </si>
  <si>
    <t>211110502060113</t>
  </si>
  <si>
    <t>DIRECCION DE ACUACULTURA Y AGUAS CONTINENTALES</t>
  </si>
  <si>
    <t>211110502060504</t>
  </si>
  <si>
    <t>211110502060506</t>
  </si>
  <si>
    <t>FOMENTO GANADERO</t>
  </si>
  <si>
    <t>211110502060512</t>
  </si>
  <si>
    <t>FOMENTO HIDROAGRICOLA</t>
  </si>
  <si>
    <t>211110502060601</t>
  </si>
  <si>
    <t>APOYO AL FOMENTO PESQUERO</t>
  </si>
  <si>
    <t>211110502060901</t>
  </si>
  <si>
    <t>211110502070101</t>
  </si>
  <si>
    <t>211110502070102</t>
  </si>
  <si>
    <t>SUBSECRETARIO TECNICO</t>
  </si>
  <si>
    <t>211110502070103</t>
  </si>
  <si>
    <t>DIRECCION DE NORMATIVIDAD Y CONTRATOS</t>
  </si>
  <si>
    <t>211110502070104</t>
  </si>
  <si>
    <t>DIRECCION DE SUPERVISION</t>
  </si>
  <si>
    <t>211110502070105</t>
  </si>
  <si>
    <t>DIRECCION DE OPERACION Y SEGUIMIENTO</t>
  </si>
  <si>
    <t>211110502070106</t>
  </si>
  <si>
    <t>DIRECCION DE ESTUDIOS Y PROYECTOS</t>
  </si>
  <si>
    <t>211110502070107</t>
  </si>
  <si>
    <t>DIRECCION DE GESTION, COORDINACION Y ENLACE</t>
  </si>
  <si>
    <t>211110502070108</t>
  </si>
  <si>
    <t>SUBSECRETARIA DE SUPERVISION Y CONTROL</t>
  </si>
  <si>
    <t>211110502070109</t>
  </si>
  <si>
    <t>UNIDAD DE GESTION, SEGUIMIENTO Y EVALUACION INTERNA</t>
  </si>
  <si>
    <t>211110502070110</t>
  </si>
  <si>
    <t>SUBSECRETARIA DE DESARROLLO URBANO</t>
  </si>
  <si>
    <t>211110502070111</t>
  </si>
  <si>
    <t>DIRECCION DE GESTION Y ORDENAMIENTO TERRITORIAL</t>
  </si>
  <si>
    <t>211110502070112</t>
  </si>
  <si>
    <t>DIRECCION DE EQUIPAMIENTO Y SERVICIOS URBANOS</t>
  </si>
  <si>
    <t>211110502070502</t>
  </si>
  <si>
    <t>INFRAESTRUCTURA CARRETERA</t>
  </si>
  <si>
    <t>211110502070517</t>
  </si>
  <si>
    <t>INFRAESTRUCTURA CARRETERA (REMANENTE)</t>
  </si>
  <si>
    <t>211110502070518</t>
  </si>
  <si>
    <t>INFRAESTRUCTURA CARRETERA (REMANENTES - PROFISE CUPON CERO)</t>
  </si>
  <si>
    <t>211110502070520</t>
  </si>
  <si>
    <t>INFRAESTRUCTURA CARRETERA (REMANENTES - CONTINGENCIAS ECONOMICAS)</t>
  </si>
  <si>
    <t>211110502070601</t>
  </si>
  <si>
    <t>FONDO ESTATAL DE SOLIDARIDAD VIALIDADES URBANAS</t>
  </si>
  <si>
    <t>211110502070602</t>
  </si>
  <si>
    <t>INFRAESTRUCTURA URBANA (FES)</t>
  </si>
  <si>
    <t>211110502070603</t>
  </si>
  <si>
    <t>CONSERVACION Y MANTENIMIENTO DE CARRETERAS (FES)</t>
  </si>
  <si>
    <t>211110502070606</t>
  </si>
  <si>
    <t>FONDO ESTATAL DE SOLIDARIDAD INFRAESTRUCTURA CARRETERA</t>
  </si>
  <si>
    <t>211110502070607</t>
  </si>
  <si>
    <t>ESTUDIOS Y PROYECTOS (FES)</t>
  </si>
  <si>
    <t>211110502070701</t>
  </si>
  <si>
    <t>TRANSFERENCIAS DE DERECHOS DE PEAJE</t>
  </si>
  <si>
    <t>211110502070818</t>
  </si>
  <si>
    <t>VIALIDADES URBANAS (REMANENTES - CONTINGENCIAS ECONOMICAS)</t>
  </si>
  <si>
    <t>211110502070819</t>
  </si>
  <si>
    <t>INFRAESTRUCTURA URBANA (REMANENTES - CONTINGENCIAS ECONOMICAS)</t>
  </si>
  <si>
    <t>ESTUDIOS Y PROYECTOS</t>
  </si>
  <si>
    <t>211110502070821</t>
  </si>
  <si>
    <t>VIALIDADES URBANAS (REMANENTES - PROFISE - CUPON CERO)</t>
  </si>
  <si>
    <t>211110502070901</t>
  </si>
  <si>
    <t>SEGURIDAD PÚBLICA</t>
  </si>
  <si>
    <t>DESARROLLO URBANO Y OBRAS PÚBLICAS</t>
  </si>
  <si>
    <t>211110502080101</t>
  </si>
  <si>
    <t>211110502080102</t>
  </si>
  <si>
    <t>SUBSECRETARIA DE SEGURIDAD PUBLICA Y DE PREVENCION Y READAPTACION SOCIAL</t>
  </si>
  <si>
    <t>211110502080104</t>
  </si>
  <si>
    <t>DIRECCION DE SERVICIOS DE PROTECCION</t>
  </si>
  <si>
    <t>211110502080105</t>
  </si>
  <si>
    <t>DIRECCION DE LA POLICIA ESTATAL PREVENTIVA</t>
  </si>
  <si>
    <t>211110502080106</t>
  </si>
  <si>
    <t>UNIDAD DEL SISTEMA ESTATAL DE COMUNICACIONES</t>
  </si>
  <si>
    <t>211110502080107</t>
  </si>
  <si>
    <t>DIRECCION DE PREVENCION Y READAPTACION SOCIAL</t>
  </si>
  <si>
    <t>211110502080108</t>
  </si>
  <si>
    <t>SUBSECRETARIA DE ESTUDIOS, PROYECTOS Y DESARROLLO</t>
  </si>
  <si>
    <t>211110502080109</t>
  </si>
  <si>
    <t>DIRECCION DE COORDINACION CON ORGANISMOS FEDERALES Y ESTATALES</t>
  </si>
  <si>
    <t>211110502080110</t>
  </si>
  <si>
    <t>DIRECCION DE PROGRAMAS PREVENTIVOS</t>
  </si>
  <si>
    <t>211110502080111</t>
  </si>
  <si>
    <t>DIRECCION DE SERVICIOS DE APOYO</t>
  </si>
  <si>
    <t>211110502080202</t>
  </si>
  <si>
    <t>CENTRO DE EJECUCION DE LAS CONSECUENCIAS JURIDICAS DEL DELITO DE CULIACAN</t>
  </si>
  <si>
    <t>211110502080203</t>
  </si>
  <si>
    <t>CENTRO DE EJECUCION DE LAS CONSECUENCIAS JURIDICAS DEL DELITO DE LOS MOCHIS</t>
  </si>
  <si>
    <t>211110502080204</t>
  </si>
  <si>
    <t>CENTRO DE EJECUCION DE LAS CONSECUENCIAS JURIDICAS DEL DELITO DE MAZATLAN</t>
  </si>
  <si>
    <t>211110502080205</t>
  </si>
  <si>
    <t>INSTITUTO PARA LA  ATENCION INTEGRAL DEL MENOR DEL ESTADO DE SINALOA</t>
  </si>
  <si>
    <t>211110502080206</t>
  </si>
  <si>
    <t>CENTRO DE INTERNAMIENTO PARA ADOLESCENTES</t>
  </si>
  <si>
    <t>211110502080402</t>
  </si>
  <si>
    <t>CRUZ ROJA</t>
  </si>
  <si>
    <t>211110502080403</t>
  </si>
  <si>
    <t>BOMBEROS</t>
  </si>
  <si>
    <t>211110502080501</t>
  </si>
  <si>
    <t>APORTACION ESTATAL PARA  EL FONDO DE SEGURIDAD PUBLICA</t>
  </si>
  <si>
    <t>211110502080502</t>
  </si>
  <si>
    <t>SISTEMA ESTATAL DE SEGURIDAD PUBLICA</t>
  </si>
  <si>
    <t>211110502080601</t>
  </si>
  <si>
    <t>SECRETARIADO EJECUTIVO</t>
  </si>
  <si>
    <t>211110502080602</t>
  </si>
  <si>
    <t>CENTRO ESTATAL DE EVALUACION Y CONTROL DE CONFIANZA</t>
  </si>
  <si>
    <t>211110502080901</t>
  </si>
  <si>
    <t>DESARROLLO ECONOMICO</t>
  </si>
  <si>
    <t>211110502090101</t>
  </si>
  <si>
    <t>211110502090102</t>
  </si>
  <si>
    <t>UNIDAD DE FONDOS DE FINANCIAMIENTO EMPRESARIAL</t>
  </si>
  <si>
    <t>211110502090103</t>
  </si>
  <si>
    <t>DIRECCION DEL SERVICIO ESTATAL DEL EMPLEO Y PRODUCTIVIDAD</t>
  </si>
  <si>
    <t>211110502090104</t>
  </si>
  <si>
    <t>SUBSECRETARIA DE FOMENTO ECONOMICO</t>
  </si>
  <si>
    <t>211110502090105</t>
  </si>
  <si>
    <t>DIRECCION DE MICRO, PEQUEÑA Y MEDIANA EMPRESA</t>
  </si>
  <si>
    <t>211110502090106</t>
  </si>
  <si>
    <t>211110502090107</t>
  </si>
  <si>
    <t>DIRECCION DE MINERIA</t>
  </si>
  <si>
    <t>211110502090108</t>
  </si>
  <si>
    <t>SUBSECRETARIA DE PROMOCION ECONOMICA</t>
  </si>
  <si>
    <t>211110502090109</t>
  </si>
  <si>
    <t>DIRECCION DE COMERCIO EXTERIOR</t>
  </si>
  <si>
    <t>211110502090110</t>
  </si>
  <si>
    <t>DIRECCION DE PROYECTOS</t>
  </si>
  <si>
    <t>211110502090112</t>
  </si>
  <si>
    <t>SUBSECRETARIA DE PLANEACION ECONOMICA</t>
  </si>
  <si>
    <t>211110502090502</t>
  </si>
  <si>
    <t>PROMOCIONES Y EVENTOS</t>
  </si>
  <si>
    <t>211110502090503</t>
  </si>
  <si>
    <t>211110502090504</t>
  </si>
  <si>
    <t>DESARROLLO PRODUCTIVO DEL ESTADO</t>
  </si>
  <si>
    <t>211110502090506</t>
  </si>
  <si>
    <t>FOMENTO A LA COMPETITIVIDAD ESTATAL</t>
  </si>
  <si>
    <t>211110502090507</t>
  </si>
  <si>
    <t>PROMOCION ECONOMICA</t>
  </si>
  <si>
    <t>211110502090601</t>
  </si>
  <si>
    <t>TRANSFERENCIAS DE IMPUESTOS SOBRE HOSPEDAJE</t>
  </si>
  <si>
    <t>211110502090701</t>
  </si>
  <si>
    <t>APORTACION A CODESIN DE IMPUESTO SOBRE NOMINAS</t>
  </si>
  <si>
    <t>211110502090901</t>
  </si>
  <si>
    <t>211110502100101</t>
  </si>
  <si>
    <t>211110502100104</t>
  </si>
  <si>
    <t>SUBSECRETARIA DE ATENCION MEDICA</t>
  </si>
  <si>
    <t>211110502100109</t>
  </si>
  <si>
    <t>DIRECCION DE INNOVACION</t>
  </si>
  <si>
    <t>211110502100110</t>
  </si>
  <si>
    <t>SUBSECRETARIA DE SERVICIOS ADMINISTRATIVOS</t>
  </si>
  <si>
    <t>211110502100111</t>
  </si>
  <si>
    <t>DIRECCION DE PLANEACION</t>
  </si>
  <si>
    <t>211110502100113</t>
  </si>
  <si>
    <t>211110502100114</t>
  </si>
  <si>
    <t>SECRETARIA TECNICA</t>
  </si>
  <si>
    <t>211110502100115</t>
  </si>
  <si>
    <t>DIRECCION DE CALIDAD</t>
  </si>
  <si>
    <t>211110502100201</t>
  </si>
  <si>
    <t>ADMINISTRACION DE LA BENEFICENCIA PUBLICA DEL ESTADO DE SINALOA</t>
  </si>
  <si>
    <t>211110502100202</t>
  </si>
  <si>
    <t>COMISION DE ARBITRAJE MEDICO DEL ESTADO DE SINALOA</t>
  </si>
  <si>
    <t>211110502100203</t>
  </si>
  <si>
    <t>COMISION ESTATAL PARA LA PROTECCION CONTRA LOS RIESGOS SANITARIOS DE SINALOA (COEPRISS)</t>
  </si>
  <si>
    <t>211110502100402</t>
  </si>
  <si>
    <t>CENTROS DE REHABILITACION PARA LA JUVENTUD</t>
  </si>
  <si>
    <t>211110502100503</t>
  </si>
  <si>
    <t>INFRAESTRUCTURA HOSPITALARIA</t>
  </si>
  <si>
    <t>211110502100601</t>
  </si>
  <si>
    <t>FONDO ESTATAL DE SOLIDARIDAD SALUD</t>
  </si>
  <si>
    <t>211110502100603</t>
  </si>
  <si>
    <t>FONDO ESTATAL DE SOLIDARIDAD (FES-DIF)</t>
  </si>
  <si>
    <t>211110502100901</t>
  </si>
  <si>
    <t>211110502101002</t>
  </si>
  <si>
    <t>INFRAESTRUCTURA HOSPITALARIA (REMANENTES - CONTINGENCIAS ECONOMICAS)</t>
  </si>
  <si>
    <t>PROCURADURIA GENERAL DE JUSTICIA</t>
  </si>
  <si>
    <t>211110502120101</t>
  </si>
  <si>
    <t>DESPACHO DEL PROCURADOR</t>
  </si>
  <si>
    <t>211110502120103</t>
  </si>
  <si>
    <t>SUBPROCURADURIA GENERAL</t>
  </si>
  <si>
    <t>211110502120104</t>
  </si>
  <si>
    <t>SUBPROCURADURIA REGIONAL ZONA NORTE</t>
  </si>
  <si>
    <t>211110502120105</t>
  </si>
  <si>
    <t>SUBPROCURADURIA REGIONAL ZONA CENTRO</t>
  </si>
  <si>
    <t>211110502120106</t>
  </si>
  <si>
    <t>SUBPROCURADURIA REGIONAL ZONA SUR</t>
  </si>
  <si>
    <t>211110502120107</t>
  </si>
  <si>
    <t>DIRECCION DE LA POLICIA MINISTERIAL</t>
  </si>
  <si>
    <t>211110502120108</t>
  </si>
  <si>
    <t>DIRECCION DE INVESTIGACION CRIMINALISTICA Y SER. PERIC.</t>
  </si>
  <si>
    <t>211110502120109</t>
  </si>
  <si>
    <t>DIRECCION DE AVERIGUACIONES PREVIAS</t>
  </si>
  <si>
    <t>211110502120110</t>
  </si>
  <si>
    <t>DIRECCION DE CONTROL DE PROCESOS</t>
  </si>
  <si>
    <t>211110502120111</t>
  </si>
  <si>
    <t>DIRECCION DE PLANEACION, DESARROLLO Y ATENCION CIUDADANA</t>
  </si>
  <si>
    <t>211110502120112</t>
  </si>
  <si>
    <t>DIRECCION JURIDICA CONSULTIVA</t>
  </si>
  <si>
    <t>211110502120113</t>
  </si>
  <si>
    <t>SUBPROCURADURIA DE DERECHOS HUMANOS Y ATENCION A VICTIMAS</t>
  </si>
  <si>
    <t>211110502120501</t>
  </si>
  <si>
    <t>211110502120901</t>
  </si>
  <si>
    <t>COMUNICACIÓN SOCIAL</t>
  </si>
  <si>
    <t>211110502140101</t>
  </si>
  <si>
    <t>DESPACHO DEL COORDINADOR GENERAL</t>
  </si>
  <si>
    <t>211110502140102</t>
  </si>
  <si>
    <t>DIRECCION DE RELACIONES PUBLICAS</t>
  </si>
  <si>
    <t>211110502140103</t>
  </si>
  <si>
    <t>DIRECCION DE DIFUSION E INFORMACION</t>
  </si>
  <si>
    <t>211110502140104</t>
  </si>
  <si>
    <t>DIRECCION DE ANALISIS E IMAGEN</t>
  </si>
  <si>
    <t>211110502140105</t>
  </si>
  <si>
    <t>UNIDAD DE RADIO Y TELEVISION</t>
  </si>
  <si>
    <t>211110502140901</t>
  </si>
  <si>
    <t xml:space="preserve">REPRESENTACION </t>
  </si>
  <si>
    <t>211110502160101</t>
  </si>
  <si>
    <t>DESPACHO DEL REPRESENTANTE</t>
  </si>
  <si>
    <t>211110502160901</t>
  </si>
  <si>
    <t>COORDINACION DE PROYECTOS ESTRATEGICOS</t>
  </si>
  <si>
    <t>211110502190101</t>
  </si>
  <si>
    <t>211110502190201</t>
  </si>
  <si>
    <t>COMISION ESTATAL DE ENERGIA DE SINALOA</t>
  </si>
  <si>
    <t>211110502190901</t>
  </si>
  <si>
    <t>PROVISIONES SALARIALES Y ECONOMICAS COORDINACION GENERAL DE PROYECTOS ESTRATEGICOS</t>
  </si>
  <si>
    <t>TURISMO</t>
  </si>
  <si>
    <t>211110502200101</t>
  </si>
  <si>
    <t>211110502200102</t>
  </si>
  <si>
    <t>SUBSECRETARIA DE PROMOCION Y OPERACION TURISTICA</t>
  </si>
  <si>
    <t>211110502200103</t>
  </si>
  <si>
    <t>DIRECCION DE PROMOCION TURISTICA</t>
  </si>
  <si>
    <t>211110502200104</t>
  </si>
  <si>
    <t>DIRECCION DE INNOVACION Y CALIDAD</t>
  </si>
  <si>
    <t>211110502200105</t>
  </si>
  <si>
    <t>SUBSECRETARIA DE PLANEACION, INVERSION  Y DESARROLLO TURISTICO</t>
  </si>
  <si>
    <t>211110502200106</t>
  </si>
  <si>
    <t>DIRECCION DE PROYECTOS DE INVERSION</t>
  </si>
  <si>
    <t>211110502200107</t>
  </si>
  <si>
    <t>DIRECCION DE DESARROLLO TURISTICO</t>
  </si>
  <si>
    <t>211110502200502</t>
  </si>
  <si>
    <t>FOMENTO TURISTICO</t>
  </si>
  <si>
    <t>211110502200503</t>
  </si>
  <si>
    <t>PROMOCION TURISTICA</t>
  </si>
  <si>
    <t>DESARROLLO TURISTICO</t>
  </si>
  <si>
    <t>211110502200507</t>
  </si>
  <si>
    <t>DESARROLLO TURISTICO (FES)</t>
  </si>
  <si>
    <t>211110502200512</t>
  </si>
  <si>
    <t>DESARROLLO TURISTICO (FAFEF)</t>
  </si>
  <si>
    <t>211110502200901</t>
  </si>
  <si>
    <t>INNOVACION GUBERNAMENTAL</t>
  </si>
  <si>
    <t>211110502210101</t>
  </si>
  <si>
    <t>211110502210102</t>
  </si>
  <si>
    <t>UNIDAD DE ATENCION CIUDADANA</t>
  </si>
  <si>
    <t>211110502210103</t>
  </si>
  <si>
    <t>UNIDAD DE INVESTIGACION Y DESARROLLO</t>
  </si>
  <si>
    <t>211110502210104</t>
  </si>
  <si>
    <t>SUBSECRETARIA DE PLANEACION EJECUTIVA</t>
  </si>
  <si>
    <t>211110502210105</t>
  </si>
  <si>
    <t>DIRECCION DE PLANEACION Y EVALUACION DE LAS POLITICAS PUBLICAS</t>
  </si>
  <si>
    <t>211110502210106</t>
  </si>
  <si>
    <t>DIRECCION DE PLANEACION Y EVALUACION DE LA GESTION PUBLICA</t>
  </si>
  <si>
    <t>211110502210107</t>
  </si>
  <si>
    <t>DIRECCION DE ADMINISTRACION DE INFORMACION ESTADISTICA</t>
  </si>
  <si>
    <t>211110502210108</t>
  </si>
  <si>
    <t>SUBSECRETARIA DE DESARROLLO ADMINISTRATIVO</t>
  </si>
  <si>
    <t>211110502210109</t>
  </si>
  <si>
    <t>DIRECCION DE DISEÑO INSTITUCIONAL</t>
  </si>
  <si>
    <t>211110502210110</t>
  </si>
  <si>
    <t>DIRECCION DE GESTION DE LA CALIDAD</t>
  </si>
  <si>
    <t>211110502210111</t>
  </si>
  <si>
    <t>DIRECCION DE PROFESIONALIZACION</t>
  </si>
  <si>
    <t>211110502210112</t>
  </si>
  <si>
    <t>SUBSECRETARIA DE DESARROLLO TECNOLOGICO</t>
  </si>
  <si>
    <t>211110502210113</t>
  </si>
  <si>
    <t>DIRECCION DE SISTEMAS DE INFORMACION</t>
  </si>
  <si>
    <t>211110502210114</t>
  </si>
  <si>
    <t>DIRECCION DE INFRAESTRUCTURA TECNOLOGICA</t>
  </si>
  <si>
    <t>211110502210115</t>
  </si>
  <si>
    <t>DIRECCION DE GESTION DE PROYECTOS TECNOLOGICOS</t>
  </si>
  <si>
    <t>211110502210116</t>
  </si>
  <si>
    <t>DIRECCION DE SERVICIOS COMPARTIDOS DE TECNOLOGIA</t>
  </si>
  <si>
    <t>211110502210901</t>
  </si>
  <si>
    <t>TRANSPARENCIA Y RENDICION DE CUENTAS</t>
  </si>
  <si>
    <t>211110502220101</t>
  </si>
  <si>
    <t>DESPACHO DEL TITULAR DE LA UNIDAD</t>
  </si>
  <si>
    <t>211110502220102</t>
  </si>
  <si>
    <t>DIRECCION DE ESTUDIOS LEGALES</t>
  </si>
  <si>
    <t>211110502220103</t>
  </si>
  <si>
    <t>COORDINACION DE CONTRALORIA</t>
  </si>
  <si>
    <t>211110502220104</t>
  </si>
  <si>
    <t>DIRECCION DE AUDITORIA GUBERNAMENTAL</t>
  </si>
  <si>
    <t>211110502220105</t>
  </si>
  <si>
    <t>DIRECCION DE AUDITORIA DE OBRA PUBLICA</t>
  </si>
  <si>
    <t>211110502220106</t>
  </si>
  <si>
    <t>DIRECCION DE AUDITORIA A ORGANISMOS</t>
  </si>
  <si>
    <t>211110502220107</t>
  </si>
  <si>
    <t>DIRECCION DE RESPONSABILIDADES DEL SERVIDOR PUBLICO</t>
  </si>
  <si>
    <t>211110502220108</t>
  </si>
  <si>
    <t>DIRECCION DE CULTURA INSTITUCIONAL</t>
  </si>
  <si>
    <t>211110502220109</t>
  </si>
  <si>
    <t>DIRECCION DE CONTRALORIA SOCIAL</t>
  </si>
  <si>
    <t>211110502220110</t>
  </si>
  <si>
    <t>DIRECCION DE PROCESOS DE INVESTIGACION</t>
  </si>
  <si>
    <t>211110502220111</t>
  </si>
  <si>
    <t>DIRECCION DE APOYO TECNICO</t>
  </si>
  <si>
    <t>211110502220112</t>
  </si>
  <si>
    <t>COORDINACION DE ACCESO A LA INFORMACION</t>
  </si>
  <si>
    <t>211110502220113</t>
  </si>
  <si>
    <t>DIRECCION DE ADMINISTRACION DE ENLACES DE DEPENDENCIAS</t>
  </si>
  <si>
    <t>211110502220114</t>
  </si>
  <si>
    <t>DIRECCION DE ADMINISTRACION DE ENLACES DE ORGANISMOS</t>
  </si>
  <si>
    <t>211110502220115</t>
  </si>
  <si>
    <t>DIRECCION DE FORMACION DE ENLACES</t>
  </si>
  <si>
    <t>211110502220901</t>
  </si>
  <si>
    <t>211110701180201</t>
  </si>
  <si>
    <t>RECATEGORIZACIONES E INDEMNIZACIONES</t>
  </si>
  <si>
    <t>211110701180202</t>
  </si>
  <si>
    <t>PRERROGATIVAS A PARTIDOS POLITICOS</t>
  </si>
  <si>
    <t>PARTICIPACIONES A MUNICIPIOS</t>
  </si>
  <si>
    <t>211110801190102</t>
  </si>
  <si>
    <t>AHOME</t>
  </si>
  <si>
    <t>211110801190103</t>
  </si>
  <si>
    <t>EL FUERTE</t>
  </si>
  <si>
    <t>211110801190104</t>
  </si>
  <si>
    <t>CHOIX</t>
  </si>
  <si>
    <t>211110801190105</t>
  </si>
  <si>
    <t>GUASAVE</t>
  </si>
  <si>
    <t>211110801190106</t>
  </si>
  <si>
    <t>SINALOA</t>
  </si>
  <si>
    <t>211110801190107</t>
  </si>
  <si>
    <t>ANGOSTURA</t>
  </si>
  <si>
    <t>211110801190108</t>
  </si>
  <si>
    <t>SALVADOR ALVARADO</t>
  </si>
  <si>
    <t>211110801190109</t>
  </si>
  <si>
    <t>MOCORITO</t>
  </si>
  <si>
    <t>211110801190110</t>
  </si>
  <si>
    <t>BADIRAGUATO</t>
  </si>
  <si>
    <t>211110801190111</t>
  </si>
  <si>
    <t>CULIACAN</t>
  </si>
  <si>
    <t>211110801190112</t>
  </si>
  <si>
    <t>NAVOLATO</t>
  </si>
  <si>
    <t>211110801190113</t>
  </si>
  <si>
    <t>COSALA</t>
  </si>
  <si>
    <t>211110801190114</t>
  </si>
  <si>
    <t>ELOTA</t>
  </si>
  <si>
    <t>211110801190115</t>
  </si>
  <si>
    <t>SAN IGNACIO</t>
  </si>
  <si>
    <t>211110801190116</t>
  </si>
  <si>
    <t>MAZATLAN</t>
  </si>
  <si>
    <t>211110801190117</t>
  </si>
  <si>
    <t>CONCORDIA</t>
  </si>
  <si>
    <t>211110801190118</t>
  </si>
  <si>
    <t>ROSARIO</t>
  </si>
  <si>
    <t>211110801190119</t>
  </si>
  <si>
    <t>ESCUINAPA</t>
  </si>
  <si>
    <t>211110801190202</t>
  </si>
  <si>
    <t>211110801190203</t>
  </si>
  <si>
    <t>211110801190204</t>
  </si>
  <si>
    <t>211110801190205</t>
  </si>
  <si>
    <t>211110801190206</t>
  </si>
  <si>
    <t>211110801190207</t>
  </si>
  <si>
    <t>211110801190208</t>
  </si>
  <si>
    <t>211110801190209</t>
  </si>
  <si>
    <t>211110801190210</t>
  </si>
  <si>
    <t>211110801190211</t>
  </si>
  <si>
    <t>211110801190212</t>
  </si>
  <si>
    <t>211110801190213</t>
  </si>
  <si>
    <t>211110801190214</t>
  </si>
  <si>
    <t>211110801190215</t>
  </si>
  <si>
    <t>211110801190216</t>
  </si>
  <si>
    <t>211110801190217</t>
  </si>
  <si>
    <t>211110801190218</t>
  </si>
  <si>
    <t>211110801190219</t>
  </si>
  <si>
    <t>211110801190301</t>
  </si>
  <si>
    <t>FORTALECIMIENTO DE LAS FINANZAS PUBLICAS MUNICIPALES</t>
  </si>
  <si>
    <t>211110801190402</t>
  </si>
  <si>
    <t>211110801190403</t>
  </si>
  <si>
    <t>211110801190404</t>
  </si>
  <si>
    <t>211110801190405</t>
  </si>
  <si>
    <t>211110801190406</t>
  </si>
  <si>
    <t>211110801190407</t>
  </si>
  <si>
    <t>211110801190408</t>
  </si>
  <si>
    <t>211110801190409</t>
  </si>
  <si>
    <t>211110801190410</t>
  </si>
  <si>
    <t>211110801190411</t>
  </si>
  <si>
    <t>211110801190412</t>
  </si>
  <si>
    <t>211110801190413</t>
  </si>
  <si>
    <t>211110801190414</t>
  </si>
  <si>
    <t>211110801190415</t>
  </si>
  <si>
    <t>211110801190416</t>
  </si>
  <si>
    <t>211110801190417</t>
  </si>
  <si>
    <t>211110801190418</t>
  </si>
  <si>
    <t>211110801190419</t>
  </si>
  <si>
    <t>211110801190502</t>
  </si>
  <si>
    <t>211110801190503</t>
  </si>
  <si>
    <t>211110801190504</t>
  </si>
  <si>
    <t>211110801190505</t>
  </si>
  <si>
    <t>211110801190506</t>
  </si>
  <si>
    <t>211110801190507</t>
  </si>
  <si>
    <t>211110801190508</t>
  </si>
  <si>
    <t>211110801190509</t>
  </si>
  <si>
    <t>211110801190510</t>
  </si>
  <si>
    <t>211110801190511</t>
  </si>
  <si>
    <t>211110801190512</t>
  </si>
  <si>
    <t>211110801190513</t>
  </si>
  <si>
    <t>211110801190514</t>
  </si>
  <si>
    <t>211110801190515</t>
  </si>
  <si>
    <t>211110801190516</t>
  </si>
  <si>
    <t>211110801190517</t>
  </si>
  <si>
    <t>211110801190518</t>
  </si>
  <si>
    <t>211110801190519</t>
  </si>
  <si>
    <t>ORIGINADOS EN FONDOS DE APORTACION FEDERAL DEL RAMO 33</t>
  </si>
  <si>
    <t>211110901200301</t>
  </si>
  <si>
    <t>FONDO DE APORTACIONES PARA LA INFRAESTRUCTURA SOCIAL ESTATAL</t>
  </si>
  <si>
    <t>211110901200302</t>
  </si>
  <si>
    <t>FONDO DE APORTACIONES PARA LA INFRAESTRUCTURA SOCIAL MUNICIPAL</t>
  </si>
  <si>
    <t>211110901200303</t>
  </si>
  <si>
    <t>FONDO DE APORTACIONES PARA LA INFRAESTRUCTURA SOCIAL ESTATAL (REMANENTE )</t>
  </si>
  <si>
    <t>211110901200401</t>
  </si>
  <si>
    <t>211110901200501</t>
  </si>
  <si>
    <t>211110901200502</t>
  </si>
  <si>
    <t>INFRAESTRUCTURA DE EDUCACION BASICA, MEDIA SUPERIOR Y SUPERIOR</t>
  </si>
  <si>
    <t>211110901200503</t>
  </si>
  <si>
    <t>INFRAESTRUCTURA DE EDUCACION BASICA, MEDIA SUPERIOR Y SUPERIOR (REMANENTE)</t>
  </si>
  <si>
    <t>211110901200701</t>
  </si>
  <si>
    <t>ORIGINADOS POR REASIGNACIONES A LAS DEPENDENCIAS FEDERALES</t>
  </si>
  <si>
    <t>211110902200202</t>
  </si>
  <si>
    <t>211110902200605</t>
  </si>
  <si>
    <t>211110902200614</t>
  </si>
  <si>
    <t>211110902200617</t>
  </si>
  <si>
    <t>OTRAS REASIGNACIONES DE SALUD</t>
  </si>
  <si>
    <t>211110902200627</t>
  </si>
  <si>
    <t>MEDIO AMBIENTE Y RECURSOS NATURALES</t>
  </si>
  <si>
    <t>211110902200631</t>
  </si>
  <si>
    <t>FOMENTO Y DESARROLLO A LA EDUCACION</t>
  </si>
  <si>
    <t>211110902200638</t>
  </si>
  <si>
    <t>211110902200653</t>
  </si>
  <si>
    <t>EDUCACION PUBLICA (REMANENTE)</t>
  </si>
  <si>
    <t>211110902200655</t>
  </si>
  <si>
    <t>PROMOCION ECONOMICA (REMANENTE)</t>
  </si>
  <si>
    <t>211110902200669</t>
  </si>
  <si>
    <t>INFRAESTRUCTURA CARRETERA (REMANENTES)</t>
  </si>
  <si>
    <t>211110902200701</t>
  </si>
  <si>
    <t>211110902200704</t>
  </si>
  <si>
    <t>SEGURO MEDICO SIGLO XXI</t>
  </si>
  <si>
    <t>211110902200706</t>
  </si>
  <si>
    <t>SISTEMA DE PROTECCION SOCIAL EN SALUD (FONDO DE PREVISION PRESUPUESTAL 2% - REMANENTES 2013)</t>
  </si>
  <si>
    <t>SUBSIDIOS FEDERALES</t>
  </si>
  <si>
    <t>211110903210301</t>
  </si>
  <si>
    <t>SUBSIDIOS A LOS MUNICIPIOS PARA LA SEGURIDAD PUBLICA</t>
  </si>
  <si>
    <t>211110903210302</t>
  </si>
  <si>
    <t>SUBSIDIOS SEGURIDAD PUBLICA MUNICIPIO DE CULIACAN</t>
  </si>
  <si>
    <t>211110903210303</t>
  </si>
  <si>
    <t>SUBSIDIOS SEGURIDAD PUBLICA MUNICIPIO DE MAZATLAN</t>
  </si>
  <si>
    <t>211110903210304</t>
  </si>
  <si>
    <t>SUBSIDIOS SEGURIDAD PUBLICA MUNICIPIO DE AHOME</t>
  </si>
  <si>
    <t>211110903210305</t>
  </si>
  <si>
    <t>SUBSIDIOS SEGURIDAD PUBLICA MUNICIPIO DE GUASAVE</t>
  </si>
  <si>
    <t>211110903210306</t>
  </si>
  <si>
    <t>SUBSIDIOS SEGURIDAD PUBLICA MUNICIPIO DE NAVOLATO</t>
  </si>
  <si>
    <t>211110903210307</t>
  </si>
  <si>
    <t>SUBSIDIOS SEGURIDAD PUBLICA MUNICIPIO DE SALVADOR ALVARADO</t>
  </si>
  <si>
    <t>211110903210308</t>
  </si>
  <si>
    <t>SUBSIDIOS SEGURIDAD PUBLICA MUNICIPIO DE EL FUERTE</t>
  </si>
  <si>
    <t>211110903210402</t>
  </si>
  <si>
    <t>SUBSIDIOS EN MATERIA DE SEGURIDAD PUBLICA (PROASP)</t>
  </si>
  <si>
    <t>211110903210501</t>
  </si>
  <si>
    <t>SISTEMA DE PROCURACION DE JUSTICIA</t>
  </si>
  <si>
    <t>211110903210601</t>
  </si>
  <si>
    <t>SUBSIDIO PREVENCION DEL DELITO A AHOME</t>
  </si>
  <si>
    <t>211110903210602</t>
  </si>
  <si>
    <t>SUBSIDIO PREVENCION DEL DELITO A CULIACAN</t>
  </si>
  <si>
    <t>211110903210701</t>
  </si>
  <si>
    <t>211110903210801</t>
  </si>
  <si>
    <t>211110903211101</t>
  </si>
  <si>
    <t>REGISTRO CIVIL</t>
  </si>
  <si>
    <t>211110903211202</t>
  </si>
  <si>
    <t>211110903211601</t>
  </si>
  <si>
    <t>FONDO DE CULTURA</t>
  </si>
  <si>
    <t>211110903211801</t>
  </si>
  <si>
    <t>211110903211802</t>
  </si>
  <si>
    <t>211110903211803</t>
  </si>
  <si>
    <t>211110903211804</t>
  </si>
  <si>
    <t>211110903211805</t>
  </si>
  <si>
    <t>CULTURA DEL AGUA</t>
  </si>
  <si>
    <t>211110903211807</t>
  </si>
  <si>
    <t>211110903211808</t>
  </si>
  <si>
    <t>CONAGUA PROTAR (PROTAR - REMANENTE)</t>
  </si>
  <si>
    <t>211110903211809</t>
  </si>
  <si>
    <t>PROGRAMA DE MEJORAMIENTO DE EFICIENCIA DE ORGANISMOS OPERADORES (PROME) (REMANENTES)</t>
  </si>
  <si>
    <t>211110903211810</t>
  </si>
  <si>
    <t>CONAGUA - APAZU (REMANENTE)</t>
  </si>
  <si>
    <t>211110903211811</t>
  </si>
  <si>
    <t>CONAGUA - PROSSAPYS (REMANENTE)</t>
  </si>
  <si>
    <t>211110903211812</t>
  </si>
  <si>
    <t>CONAGUA PROGRAMA HIDRICO (REMANENTE - PROGRAMA HIDRICO)</t>
  </si>
  <si>
    <t>211111001210101</t>
  </si>
  <si>
    <t>AMORTIZACION DE DEUDA (FAFEF)</t>
  </si>
  <si>
    <t>211111001210103</t>
  </si>
  <si>
    <t>AMORTIZACION DE DEUDA (ECONOMIAS CREDITO)</t>
  </si>
  <si>
    <t>211111002210101</t>
  </si>
  <si>
    <t>INTERESES Y GASTOS (FAFEF)</t>
  </si>
  <si>
    <t>211111002210102</t>
  </si>
  <si>
    <t>211120101000101</t>
  </si>
  <si>
    <t>211120102000101</t>
  </si>
  <si>
    <t>211130201000101</t>
  </si>
  <si>
    <t>PRESIDENCIA Y SALAS DEL TRIBUNAL</t>
  </si>
  <si>
    <t>211130201000102</t>
  </si>
  <si>
    <t>OFICIALIA MAYOR</t>
  </si>
  <si>
    <t>211130201000103</t>
  </si>
  <si>
    <t>SECRETARIA DE ACUERDOS</t>
  </si>
  <si>
    <t>211130201000104</t>
  </si>
  <si>
    <t>VISITADOR DE JUZGADOS</t>
  </si>
  <si>
    <t>211130201000105</t>
  </si>
  <si>
    <t>JUZGADOS DE PRIMERA INSTANCIA DEL RAMO PENAL</t>
  </si>
  <si>
    <t>211130201000106</t>
  </si>
  <si>
    <t>JUZGADOS DE PRIMERA INSTANCIA DEL RAMO CIVIL</t>
  </si>
  <si>
    <t>211130201000107</t>
  </si>
  <si>
    <t>JUZGADOS DE PRIMERA INSTANCIA DEL RAMO FAMILIAR</t>
  </si>
  <si>
    <t>211130201000108</t>
  </si>
  <si>
    <t>JUZGADOS DE PRIMERA INSTANCIA DEL RAMO MIXTO</t>
  </si>
  <si>
    <t>211130201000109</t>
  </si>
  <si>
    <t>JUZGADOS MENORES</t>
  </si>
  <si>
    <t>211130201000110</t>
  </si>
  <si>
    <t>JUZGADOS DE PRIMERA INSTANCIA DE VIGILANCIA DE LA EJECUCION DE LAS CONSECUENCIAS JURIDICAS DEL DELIT</t>
  </si>
  <si>
    <t>211130201000111</t>
  </si>
  <si>
    <t>INSTITUTO DE CAPACITACION JUDICIAL</t>
  </si>
  <si>
    <t>211130201000112</t>
  </si>
  <si>
    <t>DIRECCION DE TECNOLOGÍAS DE LA INFORMACIÓN Y COMUNICACIONES</t>
  </si>
  <si>
    <t>211130201000113</t>
  </si>
  <si>
    <t>JUZGADO ESPECIALIZADO EN JUSTICIA PARA ADOLESCENTES</t>
  </si>
  <si>
    <t>211130201000114</t>
  </si>
  <si>
    <t>COORDINACION DE ACTUARIOS</t>
  </si>
  <si>
    <t>211130201000115</t>
  </si>
  <si>
    <t>ORGANOS JURISDICCIONALES ESPECIALIZADOS EN EL SISTEMA PROCESAL PENAL ACUSATORIO Y ORAL</t>
  </si>
  <si>
    <t>211130202000101</t>
  </si>
  <si>
    <t>211140301000101</t>
  </si>
  <si>
    <t>211140302000101</t>
  </si>
  <si>
    <t>TRIBUNAL DE LO CONTENCIOSO ADMINISTRATIVO DEL ESTADO DE SINALOA</t>
  </si>
  <si>
    <t>211140302000201</t>
  </si>
  <si>
    <t>211140304000101</t>
  </si>
  <si>
    <t>211140401000102</t>
  </si>
  <si>
    <t>PARTIDO ACCION NACIONAL</t>
  </si>
  <si>
    <t>211140401000103</t>
  </si>
  <si>
    <t>PARTIDO REVOLUCIONARIO INSTITUCIONAL</t>
  </si>
  <si>
    <t>211140401000104</t>
  </si>
  <si>
    <t>PARTIDO DE LA REVOLUCION DEMOCRATICA</t>
  </si>
  <si>
    <t>211140401000105</t>
  </si>
  <si>
    <t>PARTIDO DEL TRABAJO</t>
  </si>
  <si>
    <t>211140401000106</t>
  </si>
  <si>
    <t>PARTIDO VERDE ECOLOGISTA DE MEXICO</t>
  </si>
  <si>
    <t>211140401000107</t>
  </si>
  <si>
    <t>MOVIMIENTO CIUDADANO</t>
  </si>
  <si>
    <t>211140401000109</t>
  </si>
  <si>
    <t>PARTIDO NUEVA ALIANZA</t>
  </si>
  <si>
    <t>211140401000110</t>
  </si>
  <si>
    <t>PARTIDO SINALOENSE</t>
  </si>
  <si>
    <t>211140401000111</t>
  </si>
  <si>
    <t>211140401000112</t>
  </si>
  <si>
    <t>PARTIDO ENCUENTRO SOCIAL</t>
  </si>
  <si>
    <t>211140401000113</t>
  </si>
  <si>
    <t>PARTIDO HUMANISTA</t>
  </si>
  <si>
    <t>211140402000101</t>
  </si>
  <si>
    <t>211140402000301</t>
  </si>
  <si>
    <t>ORGANISMOS AUTONOMOS</t>
  </si>
  <si>
    <t>211200502020301</t>
  </si>
  <si>
    <t>INSTITUTO SINALOENSE DE LAS MUJERES</t>
  </si>
  <si>
    <t>211200502020302</t>
  </si>
  <si>
    <t>SINALOA "RED PLUS"</t>
  </si>
  <si>
    <t>211200502020303</t>
  </si>
  <si>
    <t>INSTITUTO ESTATAL DE PROTECCION CIVIL DE SINALOA</t>
  </si>
  <si>
    <t>211200502040301</t>
  </si>
  <si>
    <t>COMISION ESTATAL DE AGUA POTABLE Y ALCANTARILLADO DE SINALOA</t>
  </si>
  <si>
    <t>211200502040304</t>
  </si>
  <si>
    <t>INSTITUTO SINALOENSE DEL DEPORTE Y LA CULTURA FISICA</t>
  </si>
  <si>
    <t>211200502040305</t>
  </si>
  <si>
    <t>INSTITUTO SINALOENSE DE LA JUVENTUD</t>
  </si>
  <si>
    <t>211200502040902</t>
  </si>
  <si>
    <t>PROVISIONES SALARIALES Y ECONOMICAS ORGANISMOS DESARROLLO SOCIAL Y HUMANO</t>
  </si>
  <si>
    <t>211200502050301</t>
  </si>
  <si>
    <t>COLEGIO DE BACHILLERES DEL ESTADO DE SINALOA</t>
  </si>
  <si>
    <t>211200502050302</t>
  </si>
  <si>
    <t>UNIVERSIDAD DE OCCIDENTE</t>
  </si>
  <si>
    <t>211200502050303</t>
  </si>
  <si>
    <t>UNIVERSIDAD AUTONOMA DE SINALOA</t>
  </si>
  <si>
    <t>211200502050304</t>
  </si>
  <si>
    <t>ESCUELA NORMAL DE SINALOA</t>
  </si>
  <si>
    <t>211200502050305</t>
  </si>
  <si>
    <t>ESCUELA NORMAL DE ESPECIALIZACION DEL ESTADO DE SINALOA</t>
  </si>
  <si>
    <t>211200502050308</t>
  </si>
  <si>
    <t>CENTRO DE CIENCIAS DE SINALOA</t>
  </si>
  <si>
    <t>211200502050309</t>
  </si>
  <si>
    <t>COLEGIO DE SINALOA</t>
  </si>
  <si>
    <t>211200502050310</t>
  </si>
  <si>
    <t>INSTITUTO SINALOENSE DE CULTURA</t>
  </si>
  <si>
    <t>211200502050313</t>
  </si>
  <si>
    <t>211200502050314</t>
  </si>
  <si>
    <t>SERVICIOS DE EDUCACION PUBLICA DESCENTRALIZADA DEL ESTADO DE SINALOA</t>
  </si>
  <si>
    <t>211200502050315</t>
  </si>
  <si>
    <t>UNIVERSIDAD POLITECNICA DE SINALOA</t>
  </si>
  <si>
    <t>211200502050316</t>
  </si>
  <si>
    <t>INSTITUTO SINALOENSE DE LA INFRAESTRUCTURA  FISICA EDUCATIVA</t>
  </si>
  <si>
    <t>211200502050318</t>
  </si>
  <si>
    <t>INSTITUTO TECNOLOGICO SUPERIOR DE GUASAVE</t>
  </si>
  <si>
    <t>211200502050319</t>
  </si>
  <si>
    <t>INSTITUTO TECNOLOGICO SUPERIOR DE ELDORADO</t>
  </si>
  <si>
    <t>211200502050320</t>
  </si>
  <si>
    <t>COLEGIO DE EDUCACION PROFESIONAL TECNICA DEL ESTADO DE SINALOA</t>
  </si>
  <si>
    <t>211200502050321</t>
  </si>
  <si>
    <t>UNIVERSIDAD POLITECNICA DEL MAR Y LA SIERRA</t>
  </si>
  <si>
    <t>211200502050322</t>
  </si>
  <si>
    <t>UNIVERSIDAD POLITECNICA DEL VALLE DEL EVORA</t>
  </si>
  <si>
    <t>211200502050323</t>
  </si>
  <si>
    <t>UNIVERSIDAD TECNOLOGICA DE CULIACAN</t>
  </si>
  <si>
    <t>211200502050324</t>
  </si>
  <si>
    <t>UNIVERSIDAD TECNOLOGICA DEL MUNICIPIO DE ESCUINAPA</t>
  </si>
  <si>
    <t>211200502050327</t>
  </si>
  <si>
    <t>UNIVERSIDAD PEDAGOGICA DEL ESTADO DE SINALOA</t>
  </si>
  <si>
    <t>211200502050902</t>
  </si>
  <si>
    <t>PROVISIONES SALARIALES Y ECONOMICAS ORGANISMOS EDUCACION PUBLICA Y CULTURA</t>
  </si>
  <si>
    <t>211200502060302</t>
  </si>
  <si>
    <t>INSTITUTO SINALOENSE DE ACUACULTURA Y PESCA</t>
  </si>
  <si>
    <t>211200502060902</t>
  </si>
  <si>
    <t>PROVISIONES SALARIALES Y ECONOMICAS ORGANISMOS AGRICULTURA, GANADERIA Y PESCA</t>
  </si>
  <si>
    <t>211200502080301</t>
  </si>
  <si>
    <t>INSTITUTO ESTATAL DE CIENCIAS PENALES Y SEGURIDAD PUBLICA</t>
  </si>
  <si>
    <t>211200502080902</t>
  </si>
  <si>
    <t>211200502090302</t>
  </si>
  <si>
    <t>INSTITUTO DE CAPACITACION PARA EL TRABAJO DEL ESTADO DE SINALOA</t>
  </si>
  <si>
    <t>211200502090303</t>
  </si>
  <si>
    <t>COMISION ESTATAL DE GESTION EMPRESARIAL Y REFORMA REGULATORIA</t>
  </si>
  <si>
    <t>211200502090304</t>
  </si>
  <si>
    <t>INSTITUTO DE APOYO A LA INVESTIGACION E INNOVACION</t>
  </si>
  <si>
    <t>211200502090902</t>
  </si>
  <si>
    <t>PROVISIONES SALARIALES Y ECONOMICAS ORGANISMOS DESARROLLO ECONOMICO</t>
  </si>
  <si>
    <t>211200502100301</t>
  </si>
  <si>
    <t>HOSPITAL PEDIATRICO DE SINALOA</t>
  </si>
  <si>
    <t>211200502100302</t>
  </si>
  <si>
    <t>HOSPITAL CIVIL DE CULIACAN</t>
  </si>
  <si>
    <t>211200502100303</t>
  </si>
  <si>
    <t>DESARROLLO INTEGRAL DE LA FAMILIA</t>
  </si>
  <si>
    <t>211200502100304</t>
  </si>
  <si>
    <t>SERVICIOS DE SALUD DE SINALOA</t>
  </si>
  <si>
    <t>211200502100305</t>
  </si>
  <si>
    <t>JUNTA DE ASISTENCIA PRIVADA DEL ESTADO DE SINALOA</t>
  </si>
  <si>
    <t>211200502100902</t>
  </si>
  <si>
    <t>PROVISIONES SALARIALES Y ECONOMICAS ORGANISMOS SALUD</t>
  </si>
  <si>
    <t>211200901200101</t>
  </si>
  <si>
    <t>211200901200102</t>
  </si>
  <si>
    <t>211200901200103</t>
  </si>
  <si>
    <t>211200901200106</t>
  </si>
  <si>
    <t>PLAZAS SUBSIDIADAS  DEL SISTEMA ESTATAL DE EDUCACION BASICA</t>
  </si>
  <si>
    <t>211200901200201</t>
  </si>
  <si>
    <t>211200901200601</t>
  </si>
  <si>
    <t>CONALEP</t>
  </si>
  <si>
    <t>211200901200602</t>
  </si>
  <si>
    <t>ISEA</t>
  </si>
  <si>
    <t>211200903210201</t>
  </si>
  <si>
    <t>211200903210202</t>
  </si>
  <si>
    <t>211200903210203</t>
  </si>
  <si>
    <t>211200903210204</t>
  </si>
  <si>
    <t>211200903210205</t>
  </si>
  <si>
    <t>211200903210206</t>
  </si>
  <si>
    <t>211200903210207</t>
  </si>
  <si>
    <t>211200903210208</t>
  </si>
  <si>
    <t>211200903210301</t>
  </si>
  <si>
    <t>SUBSIDIOS SALUD</t>
  </si>
  <si>
    <t>211200903210302</t>
  </si>
  <si>
    <t>REGIMEN ESTATAL DE PROTECCION SOCIAL EN SALUD</t>
  </si>
  <si>
    <t>211200903210401</t>
  </si>
  <si>
    <t>SUBSIDIOS ASISTENCIA SOCIAL</t>
  </si>
  <si>
    <t>211300104000101</t>
  </si>
  <si>
    <t>211300203000101</t>
  </si>
  <si>
    <t>211300601170102</t>
  </si>
  <si>
    <t>MAGISTERIO</t>
  </si>
  <si>
    <t>211300601170104</t>
  </si>
  <si>
    <t>ADMINISTRATIVOS</t>
  </si>
  <si>
    <t>211300601170201</t>
  </si>
  <si>
    <t>ISSSTEESIN (FAFEF)</t>
  </si>
  <si>
    <t>211300601170202</t>
  </si>
  <si>
    <t>ISSSTEESIN</t>
  </si>
  <si>
    <t>211300601170203</t>
  </si>
  <si>
    <t>INSTITUTO DE PENSIONES DEL ESTADO DE SINALOA</t>
  </si>
  <si>
    <t>211300601170302</t>
  </si>
  <si>
    <t>APORTACION PATRONAL AL SISTEMA DE PENSIONES</t>
  </si>
  <si>
    <t>211300601170901</t>
  </si>
  <si>
    <t>Cuenta Pública 2016</t>
  </si>
  <si>
    <t>2111109032125</t>
  </si>
  <si>
    <t>FONDO PARA EL FORTALECIMIENTO DE LA INFRAESTRUCTURA ESTATAL Y MUNICIPAL</t>
  </si>
  <si>
    <t>INSTITUTO ELECTORAL DEL ESTADO DE SINALOA</t>
  </si>
  <si>
    <t>2112009012007</t>
  </si>
  <si>
    <t>FONDO DE APORTACIONES PARA LA EDUCACION BASICA Y NORMAL</t>
  </si>
  <si>
    <t>INSTITUTO DE LA DEFENSORIA PUBLICA DEL ESTADO DE SINALOA</t>
  </si>
  <si>
    <t>211110502050710</t>
  </si>
  <si>
    <t>INFRAESTRUCTURA DEPORTIVA (PROGRAMAS REGIONALES)</t>
  </si>
  <si>
    <t>211110502050714</t>
  </si>
  <si>
    <t>INFRAESTRUCTURA DEPORTIVA (FORTALECIMIENTO FINANCIERO)</t>
  </si>
  <si>
    <t>211110502070521</t>
  </si>
  <si>
    <t>INFRAESTRUCTURA CARRETERA (FORTALECIMIENTO FINANCIERO)</t>
  </si>
  <si>
    <t>211110502070801</t>
  </si>
  <si>
    <t>MEJORAMIENTO DE VIALIDADES URBANAS</t>
  </si>
  <si>
    <t>211110502070804</t>
  </si>
  <si>
    <t>VIALIDADES URBANAS (PROGRAMAS REGIONALES)</t>
  </si>
  <si>
    <t>211110502070807</t>
  </si>
  <si>
    <t>INFRAESTRUCTURA URBANA (PROGRAMAS REGIONALES)</t>
  </si>
  <si>
    <t>211110502070808</t>
  </si>
  <si>
    <t>INFRAESTRUCTURA URBANA</t>
  </si>
  <si>
    <t>211110502070822</t>
  </si>
  <si>
    <t>INFRAESTRUCTURA URBANA (FORTALECIMIENTO FINANCIERO)</t>
  </si>
  <si>
    <t>211110502070823</t>
  </si>
  <si>
    <t>VIALIDADES URBANAS (FORTALECIMIENTO FINANCIERO)</t>
  </si>
  <si>
    <t>DIRECCION DE DESARROLLO SECTORIAL</t>
  </si>
  <si>
    <t>DIRECCION DE FINANCIAMIENTO</t>
  </si>
  <si>
    <t>211110502100116</t>
  </si>
  <si>
    <t>UNIDAD DE ESTUDIOS Y PROYECTOS</t>
  </si>
  <si>
    <t>211110502100509</t>
  </si>
  <si>
    <t>INFRAESTRUCTURA HOSPITALARIA (PROGRAMAS REGIONALES-REMANENTE)</t>
  </si>
  <si>
    <t>211110502100512</t>
  </si>
  <si>
    <t>INFRAESTRUCTURA HOSPITALARIA (FORTALECIMIENTO FINANCIERO)</t>
  </si>
  <si>
    <t>211110901200504</t>
  </si>
  <si>
    <t>ESCUELAS AL CIEN FAM</t>
  </si>
  <si>
    <t>211110901200702</t>
  </si>
  <si>
    <t>FONDO DE APORTACIONES PARA LA SEGURIDAD PUBLICA (REMANENTE)</t>
  </si>
  <si>
    <t>211110902200619</t>
  </si>
  <si>
    <t>211110902200659</t>
  </si>
  <si>
    <t>MEDIO AMBIENTE Y RECURSOS NATURALES (REMANENTES)</t>
  </si>
  <si>
    <t>211110902200702</t>
  </si>
  <si>
    <t>SISTEMA DE PROTECCION SOCIAL EN SALUD (FONDO DE PREVISION PRESUPUESTAL 2%)</t>
  </si>
  <si>
    <t>211110903210312</t>
  </si>
  <si>
    <t>SUBSIDIOS SEGURIDAD PUBLICA MUNICIPIO DE ELOTA</t>
  </si>
  <si>
    <t>211110903210313</t>
  </si>
  <si>
    <t>SUBSIDIOS SEGURIDAD PUBLICA MUNICIPIO DE MOCORITO</t>
  </si>
  <si>
    <t>PROGRAMA DE AGUA POTABLE, ALCANTARILLADO Y SANEAMIENTO APARTADO URBANO (APAZU-APAUR)</t>
  </si>
  <si>
    <t>PROGRAMA DE AGUA POTABLE, ALCANTARILLADO Y SANEAMIENTO APARTADO RURAL (PROSAPPYS-APARURAL)</t>
  </si>
  <si>
    <t>PROGRAMA TRATAMIENTO DE AGUAS RESIDUALES (PROTAR-PROSAN)</t>
  </si>
  <si>
    <t>PROYECTO DE DESARROLLO INTEGRAL PARA ORGANISMOS OPERADORES (PROME-PRODI)</t>
  </si>
  <si>
    <t>211110903212501</t>
  </si>
  <si>
    <t>PARTIDO MORENA</t>
  </si>
  <si>
    <t>211140401000114</t>
  </si>
  <si>
    <t>CANDIDATURAS INDEPENDIENTES</t>
  </si>
  <si>
    <t>211200502050326</t>
  </si>
  <si>
    <t>211200502050328</t>
  </si>
  <si>
    <t>CENTRO DE ESTUDIOS DE BACHILLERATO</t>
  </si>
  <si>
    <t>211200502050329</t>
  </si>
  <si>
    <t>COLEGIO DE ESTUDIOS CIENTIFICOS Y TECNOLOGICOS DEL ESTADO DE SINALOA</t>
  </si>
  <si>
    <t>211200901200701</t>
  </si>
  <si>
    <t>211200901200702</t>
  </si>
  <si>
    <t>FONDO DE APORTACIONES PARA LA EDUCACION BASICA Y NORMAL 2014</t>
  </si>
  <si>
    <t>211200903210402</t>
  </si>
  <si>
    <t>SUBSIDIOS ASISTENCIA SOCIAL (REMANENTE)</t>
  </si>
  <si>
    <t>Del 1 de enero al 31 de diciembre de 2016</t>
  </si>
  <si>
    <t>211110502050701</t>
  </si>
  <si>
    <t>211110502070820</t>
  </si>
  <si>
    <t>PROGRAMA DE AGUA POTABLE, ALCANTARILLADO Y SANEAMIENTO, APARTADO AGUA LIMPIA (AAL)</t>
  </si>
  <si>
    <t>UNIVERSIDAD AUTONOMA INTERCULTURAL DE SINALOA</t>
  </si>
  <si>
    <t>211200903210220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</si>
</sst>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6.95"/>
      <color indexed="8"/>
      <name val="Arial"/>
      <family val="2"/>
    </font>
    <font>
      <b/>
      <sz val="6.95"/>
      <color indexed="8"/>
      <name val="Arial"/>
      <family val="2"/>
    </font>
    <font>
      <sz val="11"/>
      <color indexed="8"/>
      <name val="Calibri"/>
      <family val="2"/>
    </font>
    <font>
      <b/>
      <sz val="6.95"/>
      <color indexed="8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6.95"/>
      <color indexed="8"/>
      <name val="Arial"/>
    </font>
    <font>
      <sz val="6.95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</cellStyleXfs>
  <cellXfs count="106">
    <xf numFmtId="0" fontId="0" fillId="0" borderId="0" xfId="0"/>
    <xf numFmtId="0" fontId="3" fillId="3" borderId="0" xfId="0" applyFont="1" applyFill="1"/>
    <xf numFmtId="37" fontId="2" fillId="2" borderId="12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/>
    </xf>
    <xf numFmtId="0" fontId="3" fillId="3" borderId="6" xfId="0" applyFont="1" applyFill="1" applyBorder="1" applyAlignment="1">
      <alignment horizontal="justify" vertical="top" wrapText="1"/>
    </xf>
    <xf numFmtId="0" fontId="4" fillId="3" borderId="8" xfId="0" applyFont="1" applyFill="1" applyBorder="1" applyAlignment="1">
      <alignment horizontal="justify" vertical="top" wrapText="1"/>
    </xf>
    <xf numFmtId="0" fontId="4" fillId="3" borderId="14" xfId="0" applyFont="1" applyFill="1" applyBorder="1" applyAlignment="1">
      <alignment horizontal="justify" vertical="top" wrapText="1"/>
    </xf>
    <xf numFmtId="0" fontId="5" fillId="3" borderId="6" xfId="0" applyFont="1" applyFill="1" applyBorder="1" applyAlignment="1">
      <alignment horizontal="justify" vertical="top" wrapText="1"/>
    </xf>
    <xf numFmtId="0" fontId="6" fillId="3" borderId="8" xfId="0" applyFont="1" applyFill="1" applyBorder="1" applyAlignment="1">
      <alignment horizontal="justify" vertical="top" wrapText="1"/>
    </xf>
    <xf numFmtId="0" fontId="3" fillId="3" borderId="15" xfId="0" applyFont="1" applyFill="1" applyBorder="1" applyAlignment="1">
      <alignment horizontal="justify" vertical="center" wrapText="1"/>
    </xf>
    <xf numFmtId="3" fontId="8" fillId="0" borderId="14" xfId="0" applyNumberFormat="1" applyFont="1" applyBorder="1" applyAlignment="1">
      <alignment horizontal="right" vertical="center"/>
    </xf>
    <xf numFmtId="0" fontId="0" fillId="0" borderId="0" xfId="0" applyBorder="1"/>
    <xf numFmtId="0" fontId="3" fillId="3" borderId="1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center" wrapText="1"/>
    </xf>
    <xf numFmtId="3" fontId="0" fillId="0" borderId="0" xfId="0" applyNumberFormat="1"/>
    <xf numFmtId="0" fontId="0" fillId="0" borderId="0" xfId="0" applyFont="1"/>
    <xf numFmtId="3" fontId="8" fillId="0" borderId="13" xfId="0" applyNumberFormat="1" applyFont="1" applyBorder="1" applyAlignment="1">
      <alignment horizontal="right" vertical="center"/>
    </xf>
    <xf numFmtId="3" fontId="7" fillId="0" borderId="13" xfId="0" applyNumberFormat="1" applyFont="1" applyBorder="1" applyAlignment="1">
      <alignment horizontal="right" vertical="center"/>
    </xf>
    <xf numFmtId="0" fontId="8" fillId="0" borderId="5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3" fontId="7" fillId="0" borderId="14" xfId="0" applyNumberFormat="1" applyFont="1" applyBorder="1" applyAlignment="1">
      <alignment horizontal="right" vertical="center"/>
    </xf>
    <xf numFmtId="37" fontId="2" fillId="2" borderId="12" xfId="1" applyNumberFormat="1" applyFont="1" applyFill="1" applyBorder="1" applyAlignment="1" applyProtection="1">
      <alignment horizontal="center" vertical="center" wrapText="1"/>
    </xf>
    <xf numFmtId="37" fontId="2" fillId="2" borderId="12" xfId="1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4" fillId="3" borderId="7" xfId="0" applyFont="1" applyFill="1" applyBorder="1" applyAlignment="1">
      <alignment horizontal="justify" vertical="top" wrapText="1"/>
    </xf>
    <xf numFmtId="0" fontId="10" fillId="0" borderId="4" xfId="0" applyFont="1" applyBorder="1" applyAlignment="1">
      <alignment vertical="center"/>
    </xf>
    <xf numFmtId="0" fontId="6" fillId="3" borderId="7" xfId="0" applyFont="1" applyFill="1" applyBorder="1" applyAlignment="1">
      <alignment horizontal="justify" vertical="top" wrapText="1"/>
    </xf>
    <xf numFmtId="0" fontId="10" fillId="0" borderId="0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6" xfId="0" applyFont="1" applyBorder="1" applyAlignment="1">
      <alignment horizontal="left" vertical="center"/>
    </xf>
    <xf numFmtId="37" fontId="2" fillId="2" borderId="12" xfId="1" applyNumberFormat="1" applyFont="1" applyFill="1" applyBorder="1" applyAlignment="1" applyProtection="1">
      <alignment horizontal="center" vertical="center" wrapText="1"/>
    </xf>
    <xf numFmtId="0" fontId="11" fillId="0" borderId="0" xfId="0" applyFont="1"/>
    <xf numFmtId="3" fontId="0" fillId="0" borderId="0" xfId="0" applyNumberFormat="1" applyFont="1"/>
    <xf numFmtId="0" fontId="0" fillId="0" borderId="0" xfId="0" applyFont="1" applyBorder="1"/>
    <xf numFmtId="37" fontId="2" fillId="2" borderId="12" xfId="1" applyNumberFormat="1" applyFont="1" applyFill="1" applyBorder="1" applyAlignment="1" applyProtection="1">
      <alignment horizontal="center" vertical="center" wrapText="1"/>
    </xf>
    <xf numFmtId="3" fontId="12" fillId="0" borderId="0" xfId="0" applyNumberFormat="1" applyFont="1"/>
    <xf numFmtId="0" fontId="8" fillId="0" borderId="0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3" fillId="3" borderId="4" xfId="0" applyFont="1" applyFill="1" applyBorder="1"/>
    <xf numFmtId="0" fontId="3" fillId="3" borderId="0" xfId="0" applyFont="1" applyFill="1" applyBorder="1"/>
    <xf numFmtId="0" fontId="8" fillId="0" borderId="7" xfId="0" applyFont="1" applyBorder="1" applyAlignment="1">
      <alignment vertical="center"/>
    </xf>
    <xf numFmtId="0" fontId="13" fillId="0" borderId="4" xfId="0" applyFont="1" applyBorder="1" applyAlignment="1">
      <alignment horizontal="right" vertical="center"/>
    </xf>
    <xf numFmtId="0" fontId="13" fillId="0" borderId="0" xfId="0" applyFont="1" applyAlignment="1">
      <alignment vertical="center"/>
    </xf>
    <xf numFmtId="3" fontId="13" fillId="0" borderId="13" xfId="0" applyNumberFormat="1" applyFont="1" applyBorder="1" applyAlignment="1">
      <alignment horizontal="right" vertical="center"/>
    </xf>
    <xf numFmtId="0" fontId="14" fillId="0" borderId="4" xfId="0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3" fontId="14" fillId="0" borderId="13" xfId="0" applyNumberFormat="1" applyFont="1" applyBorder="1" applyAlignment="1">
      <alignment horizontal="right" vertical="center"/>
    </xf>
    <xf numFmtId="0" fontId="14" fillId="0" borderId="6" xfId="0" applyFont="1" applyBorder="1" applyAlignment="1">
      <alignment horizontal="right" vertical="center"/>
    </xf>
    <xf numFmtId="0" fontId="14" fillId="0" borderId="7" xfId="0" applyFont="1" applyBorder="1" applyAlignment="1">
      <alignment vertical="center"/>
    </xf>
    <xf numFmtId="3" fontId="14" fillId="0" borderId="14" xfId="0" applyNumberFormat="1" applyFont="1" applyBorder="1" applyAlignment="1">
      <alignment horizontal="right" vertical="center"/>
    </xf>
    <xf numFmtId="0" fontId="14" fillId="0" borderId="0" xfId="0" applyFont="1" applyBorder="1" applyAlignment="1">
      <alignment vertical="center"/>
    </xf>
    <xf numFmtId="3" fontId="3" fillId="3" borderId="13" xfId="0" applyNumberFormat="1" applyFont="1" applyFill="1" applyBorder="1" applyAlignment="1" applyProtection="1">
      <alignment horizontal="right" vertical="center" wrapText="1"/>
      <protection locked="0"/>
    </xf>
    <xf numFmtId="3" fontId="8" fillId="0" borderId="15" xfId="0" applyNumberFormat="1" applyFont="1" applyBorder="1" applyAlignment="1">
      <alignment horizontal="right" vertical="center"/>
    </xf>
    <xf numFmtId="0" fontId="13" fillId="0" borderId="4" xfId="0" applyFont="1" applyBorder="1" applyAlignment="1">
      <alignment vertical="center"/>
    </xf>
    <xf numFmtId="0" fontId="13" fillId="0" borderId="4" xfId="0" applyFont="1" applyBorder="1" applyAlignment="1">
      <alignment horizontal="left" vertical="center"/>
    </xf>
    <xf numFmtId="0" fontId="14" fillId="0" borderId="4" xfId="0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3" fillId="3" borderId="2" xfId="0" applyFont="1" applyFill="1" applyBorder="1" applyAlignment="1">
      <alignment horizontal="justify" vertical="center" wrapText="1"/>
    </xf>
    <xf numFmtId="3" fontId="8" fillId="0" borderId="12" xfId="0" applyNumberFormat="1" applyFont="1" applyBorder="1" applyAlignment="1">
      <alignment horizontal="right" vertical="center"/>
    </xf>
    <xf numFmtId="0" fontId="5" fillId="3" borderId="9" xfId="0" applyFont="1" applyFill="1" applyBorder="1" applyAlignment="1">
      <alignment horizontal="justify" vertical="top" wrapText="1"/>
    </xf>
    <xf numFmtId="0" fontId="6" fillId="3" borderId="10" xfId="0" applyFont="1" applyFill="1" applyBorder="1" applyAlignment="1">
      <alignment horizontal="justify" vertical="top" wrapText="1"/>
    </xf>
    <xf numFmtId="0" fontId="5" fillId="3" borderId="9" xfId="0" applyFont="1" applyFill="1" applyBorder="1" applyAlignment="1">
      <alignment horizontal="justify" vertical="center" wrapText="1"/>
    </xf>
    <xf numFmtId="0" fontId="6" fillId="3" borderId="11" xfId="0" applyFont="1" applyFill="1" applyBorder="1" applyAlignment="1">
      <alignment horizontal="justify" vertical="center" wrapText="1"/>
    </xf>
    <xf numFmtId="0" fontId="13" fillId="0" borderId="4" xfId="0" applyFont="1" applyFill="1" applyBorder="1" applyAlignment="1">
      <alignment horizontal="left" vertical="center"/>
    </xf>
    <xf numFmtId="3" fontId="13" fillId="0" borderId="14" xfId="0" applyNumberFormat="1" applyFont="1" applyBorder="1" applyAlignment="1">
      <alignment horizontal="right" vertical="center"/>
    </xf>
    <xf numFmtId="0" fontId="13" fillId="0" borderId="7" xfId="0" applyFont="1" applyBorder="1" applyAlignment="1">
      <alignment vertical="center"/>
    </xf>
    <xf numFmtId="0" fontId="13" fillId="0" borderId="6" xfId="0" applyFont="1" applyBorder="1" applyAlignment="1">
      <alignment horizontal="left" vertical="center"/>
    </xf>
    <xf numFmtId="0" fontId="8" fillId="0" borderId="0" xfId="0" applyFont="1" applyAlignment="1">
      <alignment vertical="top" wrapText="1"/>
    </xf>
    <xf numFmtId="0" fontId="8" fillId="0" borderId="4" xfId="0" applyFont="1" applyBorder="1" applyAlignment="1">
      <alignment horizontal="left" vertical="top"/>
    </xf>
    <xf numFmtId="37" fontId="2" fillId="2" borderId="9" xfId="1" applyNumberFormat="1" applyFont="1" applyFill="1" applyBorder="1" applyAlignment="1" applyProtection="1">
      <alignment horizontal="center"/>
    </xf>
    <xf numFmtId="37" fontId="2" fillId="2" borderId="10" xfId="1" applyNumberFormat="1" applyFont="1" applyFill="1" applyBorder="1" applyAlignment="1" applyProtection="1">
      <alignment horizontal="center"/>
    </xf>
    <xf numFmtId="37" fontId="2" fillId="2" borderId="11" xfId="1" applyNumberFormat="1" applyFont="1" applyFill="1" applyBorder="1" applyAlignment="1" applyProtection="1">
      <alignment horizontal="center"/>
    </xf>
    <xf numFmtId="37" fontId="2" fillId="2" borderId="15" xfId="1" applyNumberFormat="1" applyFont="1" applyFill="1" applyBorder="1" applyAlignment="1" applyProtection="1">
      <alignment horizontal="center" vertical="center" wrapText="1"/>
    </xf>
    <xf numFmtId="37" fontId="2" fillId="2" borderId="14" xfId="1" applyNumberFormat="1" applyFont="1" applyFill="1" applyBorder="1" applyAlignment="1" applyProtection="1">
      <alignment horizontal="center" vertical="center" wrapText="1"/>
    </xf>
    <xf numFmtId="37" fontId="2" fillId="2" borderId="4" xfId="1" applyNumberFormat="1" applyFont="1" applyFill="1" applyBorder="1" applyAlignment="1" applyProtection="1">
      <alignment horizontal="center"/>
    </xf>
    <xf numFmtId="37" fontId="2" fillId="2" borderId="0" xfId="1" applyNumberFormat="1" applyFont="1" applyFill="1" applyBorder="1" applyAlignment="1" applyProtection="1">
      <alignment horizontal="center"/>
    </xf>
    <xf numFmtId="37" fontId="2" fillId="2" borderId="5" xfId="1" applyNumberFormat="1" applyFont="1" applyFill="1" applyBorder="1" applyAlignment="1" applyProtection="1">
      <alignment horizontal="center"/>
    </xf>
    <xf numFmtId="37" fontId="2" fillId="2" borderId="1" xfId="1" applyNumberFormat="1" applyFont="1" applyFill="1" applyBorder="1" applyAlignment="1" applyProtection="1">
      <alignment horizontal="center"/>
    </xf>
    <xf numFmtId="37" fontId="2" fillId="2" borderId="2" xfId="1" applyNumberFormat="1" applyFont="1" applyFill="1" applyBorder="1" applyAlignment="1" applyProtection="1">
      <alignment horizontal="center"/>
    </xf>
    <xf numFmtId="37" fontId="2" fillId="2" borderId="3" xfId="1" applyNumberFormat="1" applyFont="1" applyFill="1" applyBorder="1" applyAlignment="1" applyProtection="1">
      <alignment horizontal="center"/>
    </xf>
    <xf numFmtId="37" fontId="2" fillId="2" borderId="4" xfId="1" applyNumberFormat="1" applyFont="1" applyFill="1" applyBorder="1" applyAlignment="1" applyProtection="1">
      <alignment horizontal="center"/>
      <protection locked="0"/>
    </xf>
    <xf numFmtId="37" fontId="2" fillId="2" borderId="0" xfId="1" applyNumberFormat="1" applyFont="1" applyFill="1" applyBorder="1" applyAlignment="1" applyProtection="1">
      <alignment horizontal="center"/>
      <protection locked="0"/>
    </xf>
    <xf numFmtId="37" fontId="2" fillId="2" borderId="5" xfId="1" applyNumberFormat="1" applyFont="1" applyFill="1" applyBorder="1" applyAlignment="1" applyProtection="1">
      <alignment horizontal="center"/>
      <protection locked="0"/>
    </xf>
    <xf numFmtId="37" fontId="2" fillId="2" borderId="6" xfId="1" applyNumberFormat="1" applyFont="1" applyFill="1" applyBorder="1" applyAlignment="1" applyProtection="1">
      <alignment horizontal="center"/>
    </xf>
    <xf numFmtId="37" fontId="2" fillId="2" borderId="7" xfId="1" applyNumberFormat="1" applyFont="1" applyFill="1" applyBorder="1" applyAlignment="1" applyProtection="1">
      <alignment horizontal="center"/>
    </xf>
    <xf numFmtId="37" fontId="2" fillId="2" borderId="8" xfId="1" applyNumberFormat="1" applyFont="1" applyFill="1" applyBorder="1" applyAlignment="1" applyProtection="1">
      <alignment horizontal="center"/>
    </xf>
    <xf numFmtId="37" fontId="2" fillId="2" borderId="1" xfId="1" applyNumberFormat="1" applyFont="1" applyFill="1" applyBorder="1" applyAlignment="1" applyProtection="1">
      <alignment horizontal="center" vertical="center" wrapText="1"/>
    </xf>
    <xf numFmtId="37" fontId="2" fillId="2" borderId="3" xfId="1" applyNumberFormat="1" applyFont="1" applyFill="1" applyBorder="1" applyAlignment="1" applyProtection="1">
      <alignment horizontal="center" vertical="center" wrapText="1"/>
    </xf>
    <xf numFmtId="37" fontId="2" fillId="2" borderId="4" xfId="1" applyNumberFormat="1" applyFont="1" applyFill="1" applyBorder="1" applyAlignment="1" applyProtection="1">
      <alignment horizontal="center" vertical="center" wrapText="1"/>
    </xf>
    <xf numFmtId="37" fontId="2" fillId="2" borderId="5" xfId="1" applyNumberFormat="1" applyFont="1" applyFill="1" applyBorder="1" applyAlignment="1" applyProtection="1">
      <alignment horizontal="center" vertical="center" wrapText="1"/>
    </xf>
    <xf numFmtId="37" fontId="2" fillId="2" borderId="6" xfId="1" applyNumberFormat="1" applyFont="1" applyFill="1" applyBorder="1" applyAlignment="1" applyProtection="1">
      <alignment horizontal="center" vertical="center" wrapText="1"/>
    </xf>
    <xf numFmtId="37" fontId="2" fillId="2" borderId="8" xfId="1" applyNumberFormat="1" applyFont="1" applyFill="1" applyBorder="1" applyAlignment="1" applyProtection="1">
      <alignment horizontal="center" vertical="center" wrapText="1"/>
    </xf>
    <xf numFmtId="37" fontId="2" fillId="2" borderId="3" xfId="1" applyNumberFormat="1" applyFont="1" applyFill="1" applyBorder="1" applyAlignment="1" applyProtection="1">
      <alignment horizontal="center" vertical="center"/>
    </xf>
    <xf numFmtId="37" fontId="2" fillId="2" borderId="4" xfId="1" applyNumberFormat="1" applyFont="1" applyFill="1" applyBorder="1" applyAlignment="1" applyProtection="1">
      <alignment horizontal="center" vertical="center"/>
    </xf>
    <xf numFmtId="37" fontId="2" fillId="2" borderId="5" xfId="1" applyNumberFormat="1" applyFont="1" applyFill="1" applyBorder="1" applyAlignment="1" applyProtection="1">
      <alignment horizontal="center" vertical="center"/>
    </xf>
    <xf numFmtId="37" fontId="2" fillId="2" borderId="6" xfId="1" applyNumberFormat="1" applyFont="1" applyFill="1" applyBorder="1" applyAlignment="1" applyProtection="1">
      <alignment horizontal="center" vertical="center"/>
    </xf>
    <xf numFmtId="37" fontId="2" fillId="2" borderId="8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 vertical="center" wrapText="1"/>
    </xf>
  </cellXfs>
  <cellStyles count="4">
    <cellStyle name="Millares" xfId="1" builtinId="3"/>
    <cellStyle name="Millares 2" xfId="2"/>
    <cellStyle name="Normal" xfId="0" builtinId="0"/>
    <cellStyle name="Normal 9" xfId="3"/>
  </cellStyles>
  <dxfs count="0"/>
  <tableStyles count="0" defaultTableStyle="TableStyleMedium9" defaultPivotStyle="PivotStyleLight16"/>
  <colors>
    <mruColors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4"/>
  <sheetViews>
    <sheetView tabSelected="1" topLeftCell="B1" workbookViewId="0">
      <selection activeCell="B19" sqref="B19"/>
    </sheetView>
  </sheetViews>
  <sheetFormatPr baseColWidth="10" defaultRowHeight="15" x14ac:dyDescent="0.25"/>
  <cols>
    <col min="1" max="1" width="9.5703125" customWidth="1"/>
    <col min="2" max="2" width="55.5703125" customWidth="1"/>
    <col min="3" max="3" width="12" customWidth="1"/>
    <col min="4" max="5" width="12.42578125" customWidth="1"/>
    <col min="6" max="6" width="14.42578125" customWidth="1"/>
    <col min="7" max="7" width="11.85546875" customWidth="1"/>
    <col min="8" max="8" width="13.140625" customWidth="1"/>
    <col min="9" max="9" width="13.7109375" bestFit="1" customWidth="1"/>
  </cols>
  <sheetData>
    <row r="1" spans="1:8" x14ac:dyDescent="0.25">
      <c r="A1" s="85" t="s">
        <v>1205</v>
      </c>
      <c r="B1" s="86"/>
      <c r="C1" s="86"/>
      <c r="D1" s="86"/>
      <c r="E1" s="86"/>
      <c r="F1" s="86"/>
      <c r="G1" s="86"/>
      <c r="H1" s="87"/>
    </row>
    <row r="2" spans="1:8" x14ac:dyDescent="0.25">
      <c r="A2" s="88" t="s">
        <v>278</v>
      </c>
      <c r="B2" s="89"/>
      <c r="C2" s="89"/>
      <c r="D2" s="89"/>
      <c r="E2" s="89"/>
      <c r="F2" s="89"/>
      <c r="G2" s="89"/>
      <c r="H2" s="90"/>
    </row>
    <row r="3" spans="1:8" x14ac:dyDescent="0.25">
      <c r="A3" s="82" t="s">
        <v>0</v>
      </c>
      <c r="B3" s="83"/>
      <c r="C3" s="83"/>
      <c r="D3" s="83"/>
      <c r="E3" s="83"/>
      <c r="F3" s="83"/>
      <c r="G3" s="83"/>
      <c r="H3" s="84"/>
    </row>
    <row r="4" spans="1:8" x14ac:dyDescent="0.25">
      <c r="A4" s="82" t="s">
        <v>1</v>
      </c>
      <c r="B4" s="83"/>
      <c r="C4" s="83"/>
      <c r="D4" s="83"/>
      <c r="E4" s="83"/>
      <c r="F4" s="83"/>
      <c r="G4" s="83"/>
      <c r="H4" s="84"/>
    </row>
    <row r="5" spans="1:8" s="11" customFormat="1" x14ac:dyDescent="0.25">
      <c r="A5" s="82" t="s">
        <v>1269</v>
      </c>
      <c r="B5" s="83"/>
      <c r="C5" s="83"/>
      <c r="D5" s="83"/>
      <c r="E5" s="83"/>
      <c r="F5" s="83"/>
      <c r="G5" s="83"/>
      <c r="H5" s="84"/>
    </row>
    <row r="6" spans="1:8" x14ac:dyDescent="0.25">
      <c r="A6" s="91" t="s">
        <v>277</v>
      </c>
      <c r="B6" s="92"/>
      <c r="C6" s="92"/>
      <c r="D6" s="92"/>
      <c r="E6" s="92"/>
      <c r="F6" s="92"/>
      <c r="G6" s="92"/>
      <c r="H6" s="93"/>
    </row>
    <row r="7" spans="1:8" ht="12.75" customHeight="1" x14ac:dyDescent="0.25">
      <c r="A7" s="1"/>
      <c r="B7" s="1"/>
      <c r="C7" s="1"/>
      <c r="D7" s="1"/>
      <c r="E7" s="1"/>
      <c r="F7" s="1"/>
      <c r="G7" s="1"/>
      <c r="H7" s="1"/>
    </row>
    <row r="8" spans="1:8" x14ac:dyDescent="0.25">
      <c r="A8" s="94" t="s">
        <v>2</v>
      </c>
      <c r="B8" s="95"/>
      <c r="C8" s="77" t="s">
        <v>3</v>
      </c>
      <c r="D8" s="78"/>
      <c r="E8" s="78"/>
      <c r="F8" s="78"/>
      <c r="G8" s="79"/>
      <c r="H8" s="80" t="s">
        <v>4</v>
      </c>
    </row>
    <row r="9" spans="1:8" ht="36" x14ac:dyDescent="0.25">
      <c r="A9" s="96"/>
      <c r="B9" s="97"/>
      <c r="C9" s="2" t="s">
        <v>5</v>
      </c>
      <c r="D9" s="34" t="s">
        <v>6</v>
      </c>
      <c r="E9" s="2" t="s">
        <v>7</v>
      </c>
      <c r="F9" s="2" t="s">
        <v>8</v>
      </c>
      <c r="G9" s="2" t="s">
        <v>9</v>
      </c>
      <c r="H9" s="81"/>
    </row>
    <row r="10" spans="1:8" x14ac:dyDescent="0.25">
      <c r="A10" s="98"/>
      <c r="B10" s="99"/>
      <c r="C10" s="3">
        <v>1</v>
      </c>
      <c r="D10" s="3">
        <v>2</v>
      </c>
      <c r="E10" s="3" t="s">
        <v>10</v>
      </c>
      <c r="F10" s="3">
        <v>4</v>
      </c>
      <c r="G10" s="3">
        <v>5</v>
      </c>
      <c r="H10" s="3" t="s">
        <v>11</v>
      </c>
    </row>
    <row r="11" spans="1:8" ht="4.9000000000000004" customHeight="1" x14ac:dyDescent="0.25">
      <c r="A11" s="12"/>
      <c r="B11" s="13"/>
      <c r="C11" s="9"/>
      <c r="D11" s="9"/>
      <c r="E11" s="9"/>
      <c r="F11" s="9"/>
      <c r="G11" s="9"/>
      <c r="H11" s="9"/>
    </row>
    <row r="12" spans="1:8" s="35" customFormat="1" x14ac:dyDescent="0.25">
      <c r="A12" s="46" t="s">
        <v>267</v>
      </c>
      <c r="B12" s="47" t="s">
        <v>268</v>
      </c>
      <c r="C12" s="48">
        <v>44364458443</v>
      </c>
      <c r="D12" s="48">
        <v>4861828035.9700003</v>
      </c>
      <c r="E12" s="16">
        <f>C12+D12</f>
        <v>49226286478.970001</v>
      </c>
      <c r="F12" s="48">
        <v>49226286478.970001</v>
      </c>
      <c r="G12" s="48">
        <v>48310470147.980003</v>
      </c>
      <c r="H12" s="16">
        <f>E12-F12</f>
        <v>0</v>
      </c>
    </row>
    <row r="13" spans="1:8" s="35" customFormat="1" x14ac:dyDescent="0.25">
      <c r="A13" s="46" t="s">
        <v>269</v>
      </c>
      <c r="B13" s="47" t="s">
        <v>270</v>
      </c>
      <c r="C13" s="48">
        <v>44364458443</v>
      </c>
      <c r="D13" s="48">
        <v>4861828035.9700003</v>
      </c>
      <c r="E13" s="16">
        <f t="shared" ref="E13:E76" si="0">C13+D13</f>
        <v>49226286478.970001</v>
      </c>
      <c r="F13" s="48">
        <v>49226286478.970001</v>
      </c>
      <c r="G13" s="48">
        <v>48310470147.980003</v>
      </c>
      <c r="H13" s="16">
        <f t="shared" ref="H13:H76" si="1">E13-F13</f>
        <v>0</v>
      </c>
    </row>
    <row r="14" spans="1:8" s="35" customFormat="1" x14ac:dyDescent="0.25">
      <c r="A14" s="46" t="s">
        <v>271</v>
      </c>
      <c r="B14" s="47" t="s">
        <v>272</v>
      </c>
      <c r="C14" s="48">
        <v>44364458443</v>
      </c>
      <c r="D14" s="48">
        <v>4861828035.9700003</v>
      </c>
      <c r="E14" s="16">
        <f t="shared" si="0"/>
        <v>49226286478.970001</v>
      </c>
      <c r="F14" s="48">
        <v>49226286478.970001</v>
      </c>
      <c r="G14" s="48">
        <v>48310470147.980003</v>
      </c>
      <c r="H14" s="16">
        <f t="shared" si="1"/>
        <v>0</v>
      </c>
    </row>
    <row r="15" spans="1:8" s="35" customFormat="1" x14ac:dyDescent="0.25">
      <c r="A15" s="46" t="s">
        <v>273</v>
      </c>
      <c r="B15" s="47" t="s">
        <v>274</v>
      </c>
      <c r="C15" s="48">
        <v>20681533819</v>
      </c>
      <c r="D15" s="48">
        <v>2141531619.4100001</v>
      </c>
      <c r="E15" s="16">
        <f t="shared" si="0"/>
        <v>22823065438.41</v>
      </c>
      <c r="F15" s="48">
        <v>22823065438.41</v>
      </c>
      <c r="G15" s="48">
        <v>22016282889.400002</v>
      </c>
      <c r="H15" s="16">
        <f t="shared" si="1"/>
        <v>0</v>
      </c>
    </row>
    <row r="16" spans="1:8" s="35" customFormat="1" x14ac:dyDescent="0.25">
      <c r="A16" s="46" t="s">
        <v>275</v>
      </c>
      <c r="B16" s="47" t="s">
        <v>276</v>
      </c>
      <c r="C16" s="48">
        <v>19319537333</v>
      </c>
      <c r="D16" s="48">
        <v>2112758557.79</v>
      </c>
      <c r="E16" s="16">
        <f t="shared" si="0"/>
        <v>21432295890.790001</v>
      </c>
      <c r="F16" s="48">
        <v>21432295890.790001</v>
      </c>
      <c r="G16" s="48">
        <v>20635881019.470001</v>
      </c>
      <c r="H16" s="16">
        <f t="shared" si="1"/>
        <v>0</v>
      </c>
    </row>
    <row r="17" spans="1:9" s="15" customFormat="1" x14ac:dyDescent="0.25">
      <c r="A17" s="49" t="s">
        <v>13</v>
      </c>
      <c r="B17" s="50" t="s">
        <v>14</v>
      </c>
      <c r="C17" s="51">
        <v>30626362</v>
      </c>
      <c r="D17" s="51">
        <v>6737229.5499999998</v>
      </c>
      <c r="E17" s="17">
        <f t="shared" si="0"/>
        <v>37363591.549999997</v>
      </c>
      <c r="F17" s="51">
        <v>37363591.549999997</v>
      </c>
      <c r="G17" s="51">
        <v>36674675.880000003</v>
      </c>
      <c r="H17" s="17">
        <f t="shared" si="1"/>
        <v>0</v>
      </c>
    </row>
    <row r="18" spans="1:9" s="15" customFormat="1" x14ac:dyDescent="0.25">
      <c r="A18" s="49" t="s">
        <v>15</v>
      </c>
      <c r="B18" s="50" t="s">
        <v>16</v>
      </c>
      <c r="C18" s="51">
        <v>969950</v>
      </c>
      <c r="D18" s="51">
        <v>-969950</v>
      </c>
      <c r="E18" s="17">
        <f t="shared" si="0"/>
        <v>0</v>
      </c>
      <c r="F18" s="51">
        <v>0</v>
      </c>
      <c r="G18" s="51">
        <v>0</v>
      </c>
      <c r="H18" s="17">
        <f t="shared" si="1"/>
        <v>0</v>
      </c>
    </row>
    <row r="19" spans="1:9" s="15" customFormat="1" x14ac:dyDescent="0.25">
      <c r="A19" s="49" t="s">
        <v>17</v>
      </c>
      <c r="B19" s="50" t="s">
        <v>18</v>
      </c>
      <c r="C19" s="51">
        <v>276771873</v>
      </c>
      <c r="D19" s="51">
        <v>175299800.94999999</v>
      </c>
      <c r="E19" s="17">
        <f t="shared" si="0"/>
        <v>452071673.94999999</v>
      </c>
      <c r="F19" s="51">
        <v>452071673.94999999</v>
      </c>
      <c r="G19" s="51">
        <v>431261618.22000003</v>
      </c>
      <c r="H19" s="17">
        <f t="shared" si="1"/>
        <v>0</v>
      </c>
    </row>
    <row r="20" spans="1:9" s="15" customFormat="1" x14ac:dyDescent="0.25">
      <c r="A20" s="49" t="s">
        <v>19</v>
      </c>
      <c r="B20" s="50" t="s">
        <v>20</v>
      </c>
      <c r="C20" s="51">
        <v>80345325</v>
      </c>
      <c r="D20" s="51">
        <v>87448340.480000004</v>
      </c>
      <c r="E20" s="17">
        <f t="shared" si="0"/>
        <v>167793665.48000002</v>
      </c>
      <c r="F20" s="51">
        <v>167793665.47999999</v>
      </c>
      <c r="G20" s="51">
        <v>132876643.42</v>
      </c>
      <c r="H20" s="17">
        <f t="shared" si="1"/>
        <v>0</v>
      </c>
    </row>
    <row r="21" spans="1:9" s="15" customFormat="1" x14ac:dyDescent="0.25">
      <c r="A21" s="49" t="s">
        <v>21</v>
      </c>
      <c r="B21" s="50" t="s">
        <v>22</v>
      </c>
      <c r="C21" s="51">
        <v>497844</v>
      </c>
      <c r="D21" s="51">
        <v>89788.54</v>
      </c>
      <c r="E21" s="17">
        <f t="shared" si="0"/>
        <v>587632.54</v>
      </c>
      <c r="F21" s="51">
        <v>587632.54</v>
      </c>
      <c r="G21" s="51">
        <v>587632.54</v>
      </c>
      <c r="H21" s="17">
        <f t="shared" si="1"/>
        <v>0</v>
      </c>
    </row>
    <row r="22" spans="1:9" s="15" customFormat="1" x14ac:dyDescent="0.25">
      <c r="A22" s="49" t="s">
        <v>23</v>
      </c>
      <c r="B22" s="50" t="s">
        <v>24</v>
      </c>
      <c r="C22" s="51">
        <v>525632763</v>
      </c>
      <c r="D22" s="51">
        <v>525896319.85000002</v>
      </c>
      <c r="E22" s="17">
        <f t="shared" si="0"/>
        <v>1051529082.85</v>
      </c>
      <c r="F22" s="51">
        <v>1051529082.85</v>
      </c>
      <c r="G22" s="51">
        <v>1030374373.38</v>
      </c>
      <c r="H22" s="17">
        <f t="shared" si="1"/>
        <v>0</v>
      </c>
    </row>
    <row r="23" spans="1:9" s="15" customFormat="1" x14ac:dyDescent="0.25">
      <c r="A23" s="49" t="s">
        <v>25</v>
      </c>
      <c r="B23" s="50" t="s">
        <v>26</v>
      </c>
      <c r="C23" s="51">
        <v>50288081</v>
      </c>
      <c r="D23" s="51">
        <v>3757745.58</v>
      </c>
      <c r="E23" s="17">
        <f t="shared" si="0"/>
        <v>54045826.579999998</v>
      </c>
      <c r="F23" s="51">
        <v>54045826.579999998</v>
      </c>
      <c r="G23" s="51">
        <v>52923895.899999999</v>
      </c>
      <c r="H23" s="17">
        <f t="shared" si="1"/>
        <v>0</v>
      </c>
    </row>
    <row r="24" spans="1:9" s="15" customFormat="1" x14ac:dyDescent="0.25">
      <c r="A24" s="49" t="s">
        <v>27</v>
      </c>
      <c r="B24" s="50" t="s">
        <v>28</v>
      </c>
      <c r="C24" s="51">
        <v>3400017</v>
      </c>
      <c r="D24" s="51">
        <v>-831840.34</v>
      </c>
      <c r="E24" s="17">
        <f t="shared" si="0"/>
        <v>2568176.66</v>
      </c>
      <c r="F24" s="51">
        <v>2568176.66</v>
      </c>
      <c r="G24" s="51">
        <v>2568176.66</v>
      </c>
      <c r="H24" s="17">
        <f t="shared" si="1"/>
        <v>0</v>
      </c>
    </row>
    <row r="25" spans="1:9" s="15" customFormat="1" x14ac:dyDescent="0.25">
      <c r="A25" s="49" t="s">
        <v>29</v>
      </c>
      <c r="B25" s="50" t="s">
        <v>30</v>
      </c>
      <c r="C25" s="51">
        <v>41462636</v>
      </c>
      <c r="D25" s="51">
        <v>-36288545.719999999</v>
      </c>
      <c r="E25" s="17">
        <f t="shared" si="0"/>
        <v>5174090.2800000012</v>
      </c>
      <c r="F25" s="51">
        <v>5174090.28</v>
      </c>
      <c r="G25" s="51">
        <v>2176550.1</v>
      </c>
      <c r="H25" s="17">
        <f t="shared" si="1"/>
        <v>0</v>
      </c>
    </row>
    <row r="26" spans="1:9" s="15" customFormat="1" x14ac:dyDescent="0.25">
      <c r="A26" s="49" t="s">
        <v>31</v>
      </c>
      <c r="B26" s="50" t="s">
        <v>32</v>
      </c>
      <c r="C26" s="51">
        <v>0</v>
      </c>
      <c r="D26" s="51">
        <v>95819103</v>
      </c>
      <c r="E26" s="17">
        <f t="shared" si="0"/>
        <v>95819103</v>
      </c>
      <c r="F26" s="51">
        <v>95819103</v>
      </c>
      <c r="G26" s="51">
        <v>46503563.640000001</v>
      </c>
      <c r="H26" s="17">
        <f t="shared" si="1"/>
        <v>0</v>
      </c>
    </row>
    <row r="27" spans="1:9" s="15" customFormat="1" x14ac:dyDescent="0.25">
      <c r="A27" s="49" t="s">
        <v>33</v>
      </c>
      <c r="B27" s="50" t="s">
        <v>34</v>
      </c>
      <c r="C27" s="51">
        <v>0</v>
      </c>
      <c r="D27" s="51">
        <v>110794714.28</v>
      </c>
      <c r="E27" s="17">
        <f t="shared" si="0"/>
        <v>110794714.28</v>
      </c>
      <c r="F27" s="51">
        <v>110794714.28</v>
      </c>
      <c r="G27" s="51">
        <v>110794714.28</v>
      </c>
      <c r="H27" s="17">
        <f t="shared" si="1"/>
        <v>0</v>
      </c>
    </row>
    <row r="28" spans="1:9" s="15" customFormat="1" x14ac:dyDescent="0.25">
      <c r="A28" s="49" t="s">
        <v>35</v>
      </c>
      <c r="B28" s="50" t="s">
        <v>36</v>
      </c>
      <c r="C28" s="51">
        <v>68113951</v>
      </c>
      <c r="D28" s="51">
        <v>15988567.07</v>
      </c>
      <c r="E28" s="17">
        <f t="shared" si="0"/>
        <v>84102518.069999993</v>
      </c>
      <c r="F28" s="51">
        <v>84102518.069999993</v>
      </c>
      <c r="G28" s="51">
        <v>83487733.590000004</v>
      </c>
      <c r="H28" s="17">
        <f t="shared" si="1"/>
        <v>0</v>
      </c>
    </row>
    <row r="29" spans="1:9" s="15" customFormat="1" x14ac:dyDescent="0.25">
      <c r="A29" s="49" t="s">
        <v>37</v>
      </c>
      <c r="B29" s="50" t="s">
        <v>38</v>
      </c>
      <c r="C29" s="51">
        <v>17582389</v>
      </c>
      <c r="D29" s="51">
        <v>1162370.74</v>
      </c>
      <c r="E29" s="17">
        <f t="shared" si="0"/>
        <v>18744759.739999998</v>
      </c>
      <c r="F29" s="51">
        <v>18744759.739999998</v>
      </c>
      <c r="G29" s="51">
        <v>18678709.059999999</v>
      </c>
      <c r="H29" s="17">
        <f t="shared" si="1"/>
        <v>0</v>
      </c>
    </row>
    <row r="30" spans="1:9" s="15" customFormat="1" x14ac:dyDescent="0.25">
      <c r="A30" s="49" t="s">
        <v>39</v>
      </c>
      <c r="B30" s="50" t="s">
        <v>40</v>
      </c>
      <c r="C30" s="51">
        <v>8617631</v>
      </c>
      <c r="D30" s="51">
        <v>19946.14</v>
      </c>
      <c r="E30" s="17">
        <f t="shared" si="0"/>
        <v>8637577.1400000006</v>
      </c>
      <c r="F30" s="51">
        <v>8637577.1400000006</v>
      </c>
      <c r="G30" s="51">
        <v>7484470.3600000003</v>
      </c>
      <c r="H30" s="17">
        <f t="shared" si="1"/>
        <v>0</v>
      </c>
    </row>
    <row r="31" spans="1:9" s="15" customFormat="1" x14ac:dyDescent="0.25">
      <c r="A31" s="49" t="s">
        <v>41</v>
      </c>
      <c r="B31" s="50" t="s">
        <v>42</v>
      </c>
      <c r="C31" s="51">
        <v>250313084</v>
      </c>
      <c r="D31" s="51">
        <v>59555528.079999998</v>
      </c>
      <c r="E31" s="17">
        <f t="shared" si="0"/>
        <v>309868612.07999998</v>
      </c>
      <c r="F31" s="51">
        <v>309868612.07999998</v>
      </c>
      <c r="G31" s="51">
        <v>309868612.07999998</v>
      </c>
      <c r="H31" s="17">
        <f t="shared" si="1"/>
        <v>0</v>
      </c>
    </row>
    <row r="32" spans="1:9" s="15" customFormat="1" x14ac:dyDescent="0.25">
      <c r="A32" s="49" t="s">
        <v>43</v>
      </c>
      <c r="B32" s="50" t="s">
        <v>44</v>
      </c>
      <c r="C32" s="51">
        <v>334263451</v>
      </c>
      <c r="D32" s="51">
        <v>-281590253.00999999</v>
      </c>
      <c r="E32" s="17">
        <f t="shared" si="0"/>
        <v>52673197.99000001</v>
      </c>
      <c r="F32" s="51">
        <v>52673197.990000002</v>
      </c>
      <c r="G32" s="51">
        <v>51006531.369999997</v>
      </c>
      <c r="H32" s="17">
        <f t="shared" si="1"/>
        <v>0</v>
      </c>
      <c r="I32" s="36"/>
    </row>
    <row r="33" spans="1:9" s="15" customFormat="1" x14ac:dyDescent="0.25">
      <c r="A33" s="49" t="s">
        <v>45</v>
      </c>
      <c r="B33" s="50" t="s">
        <v>46</v>
      </c>
      <c r="C33" s="51">
        <v>82000000</v>
      </c>
      <c r="D33" s="51">
        <v>-38860574.600000001</v>
      </c>
      <c r="E33" s="17">
        <f t="shared" si="0"/>
        <v>43139425.399999999</v>
      </c>
      <c r="F33" s="51">
        <v>43139425.399999999</v>
      </c>
      <c r="G33" s="51">
        <v>43139425.399999999</v>
      </c>
      <c r="H33" s="17">
        <f t="shared" si="1"/>
        <v>0</v>
      </c>
    </row>
    <row r="34" spans="1:9" s="15" customFormat="1" x14ac:dyDescent="0.25">
      <c r="A34" s="49" t="s">
        <v>47</v>
      </c>
      <c r="B34" s="50" t="s">
        <v>48</v>
      </c>
      <c r="C34" s="51">
        <v>3042338</v>
      </c>
      <c r="D34" s="51">
        <v>-3042338</v>
      </c>
      <c r="E34" s="17">
        <f t="shared" si="0"/>
        <v>0</v>
      </c>
      <c r="F34" s="51">
        <v>0</v>
      </c>
      <c r="G34" s="51">
        <v>0</v>
      </c>
      <c r="H34" s="17">
        <f t="shared" si="1"/>
        <v>0</v>
      </c>
    </row>
    <row r="35" spans="1:9" s="15" customFormat="1" x14ac:dyDescent="0.25">
      <c r="A35" s="49" t="s">
        <v>49</v>
      </c>
      <c r="B35" s="50" t="s">
        <v>50</v>
      </c>
      <c r="C35" s="51">
        <v>73712732</v>
      </c>
      <c r="D35" s="51">
        <v>21747295.23</v>
      </c>
      <c r="E35" s="17">
        <f t="shared" si="0"/>
        <v>95460027.230000004</v>
      </c>
      <c r="F35" s="51">
        <v>95460027.230000004</v>
      </c>
      <c r="G35" s="51">
        <v>93734469.719999999</v>
      </c>
      <c r="H35" s="17">
        <f t="shared" si="1"/>
        <v>0</v>
      </c>
      <c r="I35" s="36"/>
    </row>
    <row r="36" spans="1:9" s="15" customFormat="1" x14ac:dyDescent="0.25">
      <c r="A36" s="49" t="s">
        <v>51</v>
      </c>
      <c r="B36" s="50" t="s">
        <v>52</v>
      </c>
      <c r="C36" s="51">
        <v>4249516327</v>
      </c>
      <c r="D36" s="51">
        <v>-1337762067.28</v>
      </c>
      <c r="E36" s="17">
        <f t="shared" si="0"/>
        <v>2911754259.7200003</v>
      </c>
      <c r="F36" s="51">
        <v>2911754259.7199998</v>
      </c>
      <c r="G36" s="51">
        <v>2882102812.0900002</v>
      </c>
      <c r="H36" s="17">
        <f t="shared" si="1"/>
        <v>0</v>
      </c>
    </row>
    <row r="37" spans="1:9" s="15" customFormat="1" x14ac:dyDescent="0.25">
      <c r="A37" s="49" t="s">
        <v>53</v>
      </c>
      <c r="B37" s="50" t="s">
        <v>54</v>
      </c>
      <c r="C37" s="51">
        <v>1767551</v>
      </c>
      <c r="D37" s="51">
        <v>50000</v>
      </c>
      <c r="E37" s="17">
        <f t="shared" si="0"/>
        <v>1817551</v>
      </c>
      <c r="F37" s="51">
        <v>1817551</v>
      </c>
      <c r="G37" s="51">
        <v>1817551</v>
      </c>
      <c r="H37" s="17">
        <f t="shared" si="1"/>
        <v>0</v>
      </c>
      <c r="I37" s="36"/>
    </row>
    <row r="38" spans="1:9" s="15" customFormat="1" x14ac:dyDescent="0.25">
      <c r="A38" s="49" t="s">
        <v>55</v>
      </c>
      <c r="B38" s="50" t="s">
        <v>56</v>
      </c>
      <c r="C38" s="51">
        <v>0</v>
      </c>
      <c r="D38" s="51">
        <v>98878957.390000001</v>
      </c>
      <c r="E38" s="17">
        <f t="shared" si="0"/>
        <v>98878957.390000001</v>
      </c>
      <c r="F38" s="51">
        <v>98878957.390000001</v>
      </c>
      <c r="G38" s="51">
        <v>89616656.540000007</v>
      </c>
      <c r="H38" s="17">
        <f t="shared" si="1"/>
        <v>0</v>
      </c>
    </row>
    <row r="39" spans="1:9" s="15" customFormat="1" x14ac:dyDescent="0.25">
      <c r="A39" s="49" t="s">
        <v>57</v>
      </c>
      <c r="B39" s="50" t="s">
        <v>46</v>
      </c>
      <c r="C39" s="51">
        <v>50000000</v>
      </c>
      <c r="D39" s="51">
        <v>33459021.989999998</v>
      </c>
      <c r="E39" s="17">
        <f t="shared" si="0"/>
        <v>83459021.989999995</v>
      </c>
      <c r="F39" s="51">
        <v>83459021.989999995</v>
      </c>
      <c r="G39" s="51">
        <v>74369253.069999993</v>
      </c>
      <c r="H39" s="17">
        <f t="shared" si="1"/>
        <v>0</v>
      </c>
    </row>
    <row r="40" spans="1:9" s="15" customFormat="1" x14ac:dyDescent="0.25">
      <c r="A40" s="49" t="s">
        <v>58</v>
      </c>
      <c r="B40" s="50" t="s">
        <v>59</v>
      </c>
      <c r="C40" s="51">
        <v>0</v>
      </c>
      <c r="D40" s="51">
        <v>64207024.93</v>
      </c>
      <c r="E40" s="17">
        <f t="shared" si="0"/>
        <v>64207024.93</v>
      </c>
      <c r="F40" s="51">
        <v>64207024.93</v>
      </c>
      <c r="G40" s="51">
        <v>58531806.920000002</v>
      </c>
      <c r="H40" s="17">
        <f t="shared" si="1"/>
        <v>0</v>
      </c>
    </row>
    <row r="41" spans="1:9" s="15" customFormat="1" x14ac:dyDescent="0.25">
      <c r="A41" s="52" t="s">
        <v>60</v>
      </c>
      <c r="B41" s="53" t="s">
        <v>61</v>
      </c>
      <c r="C41" s="54">
        <v>4491189</v>
      </c>
      <c r="D41" s="54">
        <v>-840583.2</v>
      </c>
      <c r="E41" s="20">
        <f t="shared" si="0"/>
        <v>3650605.8</v>
      </c>
      <c r="F41" s="54">
        <v>3650605.8</v>
      </c>
      <c r="G41" s="54">
        <v>3572139.99</v>
      </c>
      <c r="H41" s="20">
        <f t="shared" si="1"/>
        <v>0</v>
      </c>
    </row>
    <row r="42" spans="1:9" s="15" customFormat="1" x14ac:dyDescent="0.25">
      <c r="A42" s="49" t="s">
        <v>62</v>
      </c>
      <c r="B42" s="50" t="s">
        <v>63</v>
      </c>
      <c r="C42" s="51">
        <v>97738283</v>
      </c>
      <c r="D42" s="51">
        <v>-97738283</v>
      </c>
      <c r="E42" s="17">
        <f t="shared" si="0"/>
        <v>0</v>
      </c>
      <c r="F42" s="51">
        <v>0</v>
      </c>
      <c r="G42" s="51">
        <v>0</v>
      </c>
      <c r="H42" s="17">
        <f t="shared" si="1"/>
        <v>0</v>
      </c>
    </row>
    <row r="43" spans="1:9" s="15" customFormat="1" x14ac:dyDescent="0.25">
      <c r="A43" s="49" t="s">
        <v>64</v>
      </c>
      <c r="B43" s="50" t="s">
        <v>65</v>
      </c>
      <c r="C43" s="51">
        <v>28849496</v>
      </c>
      <c r="D43" s="51">
        <v>1130803.53</v>
      </c>
      <c r="E43" s="17">
        <f t="shared" si="0"/>
        <v>29980299.530000001</v>
      </c>
      <c r="F43" s="51">
        <v>29980299.530000001</v>
      </c>
      <c r="G43" s="51">
        <v>29015882.27</v>
      </c>
      <c r="H43" s="17">
        <f t="shared" si="1"/>
        <v>0</v>
      </c>
    </row>
    <row r="44" spans="1:9" s="15" customFormat="1" x14ac:dyDescent="0.25">
      <c r="A44" s="49" t="s">
        <v>66</v>
      </c>
      <c r="B44" s="50" t="s">
        <v>67</v>
      </c>
      <c r="C44" s="51">
        <v>469610000</v>
      </c>
      <c r="D44" s="51">
        <v>-278684767.57999998</v>
      </c>
      <c r="E44" s="17">
        <f t="shared" si="0"/>
        <v>190925232.42000002</v>
      </c>
      <c r="F44" s="51">
        <v>190925232.41999999</v>
      </c>
      <c r="G44" s="51">
        <v>159865232.41999999</v>
      </c>
      <c r="H44" s="17">
        <f t="shared" si="1"/>
        <v>0</v>
      </c>
    </row>
    <row r="45" spans="1:9" s="15" customFormat="1" x14ac:dyDescent="0.25">
      <c r="A45" s="49" t="s">
        <v>68</v>
      </c>
      <c r="B45" s="50" t="s">
        <v>69</v>
      </c>
      <c r="C45" s="51">
        <v>90000000</v>
      </c>
      <c r="D45" s="51">
        <v>-46358000</v>
      </c>
      <c r="E45" s="17">
        <f t="shared" si="0"/>
        <v>43642000</v>
      </c>
      <c r="F45" s="51">
        <v>43642000</v>
      </c>
      <c r="G45" s="51">
        <v>43542000</v>
      </c>
      <c r="H45" s="17">
        <f t="shared" si="1"/>
        <v>0</v>
      </c>
    </row>
    <row r="46" spans="1:9" s="15" customFormat="1" x14ac:dyDescent="0.25">
      <c r="A46" s="49" t="s">
        <v>70</v>
      </c>
      <c r="B46" s="50" t="s">
        <v>71</v>
      </c>
      <c r="C46" s="51">
        <v>821431</v>
      </c>
      <c r="D46" s="51">
        <v>-821431</v>
      </c>
      <c r="E46" s="17">
        <f t="shared" si="0"/>
        <v>0</v>
      </c>
      <c r="F46" s="51">
        <v>0</v>
      </c>
      <c r="G46" s="51">
        <v>0</v>
      </c>
      <c r="H46" s="17">
        <f t="shared" si="1"/>
        <v>0</v>
      </c>
    </row>
    <row r="47" spans="1:9" s="15" customFormat="1" x14ac:dyDescent="0.25">
      <c r="A47" s="49" t="s">
        <v>72</v>
      </c>
      <c r="B47" s="50" t="s">
        <v>73</v>
      </c>
      <c r="C47" s="51">
        <v>68741315</v>
      </c>
      <c r="D47" s="51">
        <v>-9571601.2699999996</v>
      </c>
      <c r="E47" s="17">
        <f t="shared" si="0"/>
        <v>59169713.730000004</v>
      </c>
      <c r="F47" s="51">
        <v>59169713.729999997</v>
      </c>
      <c r="G47" s="51">
        <v>58016712.740000002</v>
      </c>
      <c r="H47" s="17">
        <f t="shared" si="1"/>
        <v>0</v>
      </c>
    </row>
    <row r="48" spans="1:9" s="15" customFormat="1" x14ac:dyDescent="0.25">
      <c r="A48" s="49" t="s">
        <v>74</v>
      </c>
      <c r="B48" s="50" t="s">
        <v>75</v>
      </c>
      <c r="C48" s="51">
        <v>58829884</v>
      </c>
      <c r="D48" s="51">
        <v>55525820.369999997</v>
      </c>
      <c r="E48" s="17">
        <f t="shared" si="0"/>
        <v>114355704.37</v>
      </c>
      <c r="F48" s="51">
        <v>114355704.37</v>
      </c>
      <c r="G48" s="51">
        <v>100424658.89</v>
      </c>
      <c r="H48" s="17">
        <f t="shared" si="1"/>
        <v>0</v>
      </c>
    </row>
    <row r="49" spans="1:8" s="15" customFormat="1" x14ac:dyDescent="0.25">
      <c r="A49" s="49" t="s">
        <v>76</v>
      </c>
      <c r="B49" s="50" t="s">
        <v>46</v>
      </c>
      <c r="C49" s="51">
        <v>152325702</v>
      </c>
      <c r="D49" s="51">
        <v>-97841413.980000004</v>
      </c>
      <c r="E49" s="17">
        <f t="shared" si="0"/>
        <v>54484288.019999996</v>
      </c>
      <c r="F49" s="51">
        <v>54484288.020000003</v>
      </c>
      <c r="G49" s="51">
        <v>45485504.719999999</v>
      </c>
      <c r="H49" s="17">
        <f t="shared" si="1"/>
        <v>0</v>
      </c>
    </row>
    <row r="50" spans="1:8" s="15" customFormat="1" x14ac:dyDescent="0.25">
      <c r="A50" s="49" t="s">
        <v>77</v>
      </c>
      <c r="B50" s="50" t="s">
        <v>30</v>
      </c>
      <c r="C50" s="51">
        <v>193996311</v>
      </c>
      <c r="D50" s="51">
        <v>188832477.63999999</v>
      </c>
      <c r="E50" s="17">
        <f t="shared" si="0"/>
        <v>382828788.63999999</v>
      </c>
      <c r="F50" s="51">
        <v>382828788.63999999</v>
      </c>
      <c r="G50" s="51">
        <v>382828788.63999999</v>
      </c>
      <c r="H50" s="17">
        <f t="shared" si="1"/>
        <v>0</v>
      </c>
    </row>
    <row r="51" spans="1:8" s="15" customFormat="1" x14ac:dyDescent="0.25">
      <c r="A51" s="49" t="s">
        <v>78</v>
      </c>
      <c r="B51" s="50" t="s">
        <v>79</v>
      </c>
      <c r="C51" s="51">
        <v>0</v>
      </c>
      <c r="D51" s="51">
        <v>1027805365.48</v>
      </c>
      <c r="E51" s="17">
        <f t="shared" si="0"/>
        <v>1027805365.48</v>
      </c>
      <c r="F51" s="51">
        <v>1027805365.48</v>
      </c>
      <c r="G51" s="51">
        <v>930949186.13999999</v>
      </c>
      <c r="H51" s="17">
        <f t="shared" si="1"/>
        <v>0</v>
      </c>
    </row>
    <row r="52" spans="1:8" s="15" customFormat="1" x14ac:dyDescent="0.25">
      <c r="A52" s="49" t="s">
        <v>80</v>
      </c>
      <c r="B52" s="50" t="s">
        <v>81</v>
      </c>
      <c r="C52" s="51">
        <v>2546043</v>
      </c>
      <c r="D52" s="51">
        <v>-2546043</v>
      </c>
      <c r="E52" s="17">
        <f t="shared" si="0"/>
        <v>0</v>
      </c>
      <c r="F52" s="51">
        <v>0</v>
      </c>
      <c r="G52" s="51">
        <v>0</v>
      </c>
      <c r="H52" s="17">
        <f t="shared" si="1"/>
        <v>0</v>
      </c>
    </row>
    <row r="53" spans="1:8" s="15" customFormat="1" x14ac:dyDescent="0.25">
      <c r="A53" s="49" t="s">
        <v>82</v>
      </c>
      <c r="B53" s="50" t="s">
        <v>83</v>
      </c>
      <c r="C53" s="51">
        <v>556457406</v>
      </c>
      <c r="D53" s="51">
        <v>28817970.629999992</v>
      </c>
      <c r="E53" s="17">
        <f t="shared" si="0"/>
        <v>585275376.63</v>
      </c>
      <c r="F53" s="51">
        <v>585275376.63</v>
      </c>
      <c r="G53" s="51">
        <v>569196546.94000006</v>
      </c>
      <c r="H53" s="17">
        <f t="shared" si="1"/>
        <v>0</v>
      </c>
    </row>
    <row r="54" spans="1:8" s="15" customFormat="1" x14ac:dyDescent="0.25">
      <c r="A54" s="49" t="s">
        <v>84</v>
      </c>
      <c r="B54" s="50" t="s">
        <v>85</v>
      </c>
      <c r="C54" s="51">
        <v>264139691</v>
      </c>
      <c r="D54" s="51">
        <v>20678343.829999998</v>
      </c>
      <c r="E54" s="17">
        <f t="shared" si="0"/>
        <v>284818034.82999998</v>
      </c>
      <c r="F54" s="51">
        <v>284818034.82999998</v>
      </c>
      <c r="G54" s="51">
        <v>274708240.50999999</v>
      </c>
      <c r="H54" s="17">
        <f t="shared" si="1"/>
        <v>0</v>
      </c>
    </row>
    <row r="55" spans="1:8" s="15" customFormat="1" x14ac:dyDescent="0.25">
      <c r="A55" s="49" t="s">
        <v>86</v>
      </c>
      <c r="B55" s="50" t="s">
        <v>87</v>
      </c>
      <c r="C55" s="51">
        <v>13088768</v>
      </c>
      <c r="D55" s="51">
        <v>1111232</v>
      </c>
      <c r="E55" s="17">
        <f t="shared" si="0"/>
        <v>14200000</v>
      </c>
      <c r="F55" s="51">
        <v>14200000</v>
      </c>
      <c r="G55" s="51">
        <v>12366666.6</v>
      </c>
      <c r="H55" s="17">
        <f t="shared" si="1"/>
        <v>0</v>
      </c>
    </row>
    <row r="56" spans="1:8" s="15" customFormat="1" x14ac:dyDescent="0.25">
      <c r="A56" s="49" t="s">
        <v>88</v>
      </c>
      <c r="B56" s="50" t="s">
        <v>89</v>
      </c>
      <c r="C56" s="51">
        <v>258010794</v>
      </c>
      <c r="D56" s="51">
        <v>152461638.25999999</v>
      </c>
      <c r="E56" s="17">
        <f t="shared" si="0"/>
        <v>410472432.25999999</v>
      </c>
      <c r="F56" s="51">
        <v>410472432.25999999</v>
      </c>
      <c r="G56" s="51">
        <v>197798460.37</v>
      </c>
      <c r="H56" s="17">
        <f t="shared" si="1"/>
        <v>0</v>
      </c>
    </row>
    <row r="57" spans="1:8" s="15" customFormat="1" x14ac:dyDescent="0.25">
      <c r="A57" s="49" t="s">
        <v>90</v>
      </c>
      <c r="B57" s="50" t="s">
        <v>91</v>
      </c>
      <c r="C57" s="51">
        <v>52193150</v>
      </c>
      <c r="D57" s="51">
        <v>3476757.93</v>
      </c>
      <c r="E57" s="17">
        <f t="shared" si="0"/>
        <v>55669907.93</v>
      </c>
      <c r="F57" s="51">
        <v>55669907.93</v>
      </c>
      <c r="G57" s="51">
        <v>55125407.770000003</v>
      </c>
      <c r="H57" s="17">
        <f t="shared" si="1"/>
        <v>0</v>
      </c>
    </row>
    <row r="58" spans="1:8" s="15" customFormat="1" x14ac:dyDescent="0.25">
      <c r="A58" s="49" t="s">
        <v>92</v>
      </c>
      <c r="B58" s="50" t="s">
        <v>93</v>
      </c>
      <c r="C58" s="51">
        <v>32599298</v>
      </c>
      <c r="D58" s="51">
        <v>-32599298</v>
      </c>
      <c r="E58" s="17">
        <f t="shared" si="0"/>
        <v>0</v>
      </c>
      <c r="F58" s="51">
        <v>0</v>
      </c>
      <c r="G58" s="51">
        <v>0</v>
      </c>
      <c r="H58" s="17">
        <f t="shared" si="1"/>
        <v>0</v>
      </c>
    </row>
    <row r="59" spans="1:8" s="15" customFormat="1" ht="15" hidden="1" customHeight="1" x14ac:dyDescent="0.25">
      <c r="A59" s="49" t="s">
        <v>94</v>
      </c>
      <c r="B59" s="50" t="s">
        <v>95</v>
      </c>
      <c r="C59" s="51">
        <v>23666053</v>
      </c>
      <c r="D59" s="51">
        <v>-448442.85</v>
      </c>
      <c r="E59" s="17">
        <f t="shared" si="0"/>
        <v>23217610.149999999</v>
      </c>
      <c r="F59" s="51">
        <v>23217610.149999999</v>
      </c>
      <c r="G59" s="51">
        <v>22505465.960000001</v>
      </c>
      <c r="H59" s="17">
        <f t="shared" si="1"/>
        <v>0</v>
      </c>
    </row>
    <row r="60" spans="1:8" s="15" customFormat="1" x14ac:dyDescent="0.25">
      <c r="A60" s="49" t="s">
        <v>96</v>
      </c>
      <c r="B60" s="50" t="s">
        <v>97</v>
      </c>
      <c r="C60" s="51">
        <v>100958767</v>
      </c>
      <c r="D60" s="51">
        <v>491600213.94999999</v>
      </c>
      <c r="E60" s="17">
        <f t="shared" si="0"/>
        <v>592558980.95000005</v>
      </c>
      <c r="F60" s="51">
        <v>592558980.95000005</v>
      </c>
      <c r="G60" s="51">
        <v>547441598.79999995</v>
      </c>
      <c r="H60" s="17">
        <f t="shared" si="1"/>
        <v>0</v>
      </c>
    </row>
    <row r="61" spans="1:8" s="15" customFormat="1" x14ac:dyDescent="0.25">
      <c r="A61" s="49" t="s">
        <v>98</v>
      </c>
      <c r="B61" s="50" t="s">
        <v>30</v>
      </c>
      <c r="C61" s="51">
        <v>72373140</v>
      </c>
      <c r="D61" s="51">
        <v>6277497.1799999997</v>
      </c>
      <c r="E61" s="17">
        <f t="shared" si="0"/>
        <v>78650637.180000007</v>
      </c>
      <c r="F61" s="51">
        <v>78650637.180000007</v>
      </c>
      <c r="G61" s="51">
        <v>50983622.560000002</v>
      </c>
      <c r="H61" s="17">
        <f t="shared" si="1"/>
        <v>0</v>
      </c>
    </row>
    <row r="62" spans="1:8" s="15" customFormat="1" x14ac:dyDescent="0.25">
      <c r="A62" s="49" t="s">
        <v>99</v>
      </c>
      <c r="B62" s="50" t="s">
        <v>30</v>
      </c>
      <c r="C62" s="51">
        <v>66073730</v>
      </c>
      <c r="D62" s="51">
        <v>-28653326</v>
      </c>
      <c r="E62" s="17">
        <f t="shared" si="0"/>
        <v>37420404</v>
      </c>
      <c r="F62" s="51">
        <v>37420404</v>
      </c>
      <c r="G62" s="51">
        <v>35110406</v>
      </c>
      <c r="H62" s="17">
        <f t="shared" si="1"/>
        <v>0</v>
      </c>
    </row>
    <row r="63" spans="1:8" s="15" customFormat="1" x14ac:dyDescent="0.25">
      <c r="A63" s="49" t="s">
        <v>100</v>
      </c>
      <c r="B63" s="50" t="s">
        <v>101</v>
      </c>
      <c r="C63" s="51">
        <v>1585162</v>
      </c>
      <c r="D63" s="51">
        <v>-1585162</v>
      </c>
      <c r="E63" s="17">
        <f t="shared" si="0"/>
        <v>0</v>
      </c>
      <c r="F63" s="51">
        <v>0</v>
      </c>
      <c r="G63" s="51">
        <v>0</v>
      </c>
      <c r="H63" s="17">
        <f t="shared" si="1"/>
        <v>0</v>
      </c>
    </row>
    <row r="64" spans="1:8" s="15" customFormat="1" x14ac:dyDescent="0.25">
      <c r="A64" s="49" t="s">
        <v>102</v>
      </c>
      <c r="B64" s="50" t="s">
        <v>103</v>
      </c>
      <c r="C64" s="51">
        <v>28603393</v>
      </c>
      <c r="D64" s="51">
        <v>-2644068.85</v>
      </c>
      <c r="E64" s="17">
        <f t="shared" si="0"/>
        <v>25959324.149999999</v>
      </c>
      <c r="F64" s="51">
        <v>25959324.149999999</v>
      </c>
      <c r="G64" s="51">
        <v>25537671.289999999</v>
      </c>
      <c r="H64" s="17">
        <f t="shared" si="1"/>
        <v>0</v>
      </c>
    </row>
    <row r="65" spans="1:8" s="15" customFormat="1" x14ac:dyDescent="0.25">
      <c r="A65" s="49" t="s">
        <v>104</v>
      </c>
      <c r="B65" s="50" t="s">
        <v>105</v>
      </c>
      <c r="C65" s="51">
        <v>12409178</v>
      </c>
      <c r="D65" s="51">
        <v>-522129.02</v>
      </c>
      <c r="E65" s="17">
        <f t="shared" si="0"/>
        <v>11887048.98</v>
      </c>
      <c r="F65" s="51">
        <v>11887048.98</v>
      </c>
      <c r="G65" s="51">
        <v>11760533.279999999</v>
      </c>
      <c r="H65" s="17">
        <f t="shared" si="1"/>
        <v>0</v>
      </c>
    </row>
    <row r="66" spans="1:8" s="15" customFormat="1" x14ac:dyDescent="0.25">
      <c r="A66" s="49" t="s">
        <v>106</v>
      </c>
      <c r="B66" s="50" t="s">
        <v>107</v>
      </c>
      <c r="C66" s="51">
        <v>17000000</v>
      </c>
      <c r="D66" s="51">
        <v>-9500000</v>
      </c>
      <c r="E66" s="17">
        <f t="shared" si="0"/>
        <v>7500000</v>
      </c>
      <c r="F66" s="51">
        <v>7500000</v>
      </c>
      <c r="G66" s="51">
        <v>4116250</v>
      </c>
      <c r="H66" s="17">
        <f t="shared" si="1"/>
        <v>0</v>
      </c>
    </row>
    <row r="67" spans="1:8" s="15" customFormat="1" x14ac:dyDescent="0.25">
      <c r="A67" s="49" t="s">
        <v>108</v>
      </c>
      <c r="B67" s="50" t="s">
        <v>109</v>
      </c>
      <c r="C67" s="51">
        <v>20000000</v>
      </c>
      <c r="D67" s="51">
        <v>67162928.819999993</v>
      </c>
      <c r="E67" s="17">
        <f t="shared" si="0"/>
        <v>87162928.819999993</v>
      </c>
      <c r="F67" s="51">
        <v>87162928.819999993</v>
      </c>
      <c r="G67" s="51">
        <v>80631142.370000005</v>
      </c>
      <c r="H67" s="17">
        <f t="shared" si="1"/>
        <v>0</v>
      </c>
    </row>
    <row r="68" spans="1:8" s="15" customFormat="1" x14ac:dyDescent="0.25">
      <c r="A68" s="49" t="s">
        <v>110</v>
      </c>
      <c r="B68" s="50" t="s">
        <v>46</v>
      </c>
      <c r="C68" s="51">
        <v>30000000</v>
      </c>
      <c r="D68" s="51">
        <v>-20365695.489999998</v>
      </c>
      <c r="E68" s="17">
        <f t="shared" si="0"/>
        <v>9634304.5100000016</v>
      </c>
      <c r="F68" s="51">
        <v>9634304.5099999998</v>
      </c>
      <c r="G68" s="51">
        <v>7836202.8600000003</v>
      </c>
      <c r="H68" s="17">
        <f t="shared" si="1"/>
        <v>0</v>
      </c>
    </row>
    <row r="69" spans="1:8" s="15" customFormat="1" ht="14.45" customHeight="1" x14ac:dyDescent="0.25">
      <c r="A69" s="49" t="s">
        <v>111</v>
      </c>
      <c r="B69" s="50" t="s">
        <v>112</v>
      </c>
      <c r="C69" s="51">
        <v>908198</v>
      </c>
      <c r="D69" s="51">
        <v>-908198</v>
      </c>
      <c r="E69" s="17">
        <f t="shared" si="0"/>
        <v>0</v>
      </c>
      <c r="F69" s="51">
        <v>0</v>
      </c>
      <c r="G69" s="51">
        <v>0</v>
      </c>
      <c r="H69" s="17">
        <f t="shared" si="1"/>
        <v>0</v>
      </c>
    </row>
    <row r="70" spans="1:8" s="15" customFormat="1" x14ac:dyDescent="0.25">
      <c r="A70" s="49" t="s">
        <v>113</v>
      </c>
      <c r="B70" s="50" t="s">
        <v>279</v>
      </c>
      <c r="C70" s="51">
        <v>0</v>
      </c>
      <c r="D70" s="51">
        <v>31117878.690000001</v>
      </c>
      <c r="E70" s="17">
        <f t="shared" si="0"/>
        <v>31117878.690000001</v>
      </c>
      <c r="F70" s="51">
        <v>31117878.690000001</v>
      </c>
      <c r="G70" s="51">
        <v>31117878.690000001</v>
      </c>
      <c r="H70" s="17">
        <f t="shared" si="1"/>
        <v>0</v>
      </c>
    </row>
    <row r="71" spans="1:8" s="15" customFormat="1" x14ac:dyDescent="0.25">
      <c r="A71" s="49" t="s">
        <v>114</v>
      </c>
      <c r="B71" s="55" t="s">
        <v>115</v>
      </c>
      <c r="C71" s="51">
        <v>702422563</v>
      </c>
      <c r="D71" s="51">
        <v>93976026.030000001</v>
      </c>
      <c r="E71" s="17">
        <f t="shared" si="0"/>
        <v>796398589.02999997</v>
      </c>
      <c r="F71" s="51">
        <v>796398589.02999997</v>
      </c>
      <c r="G71" s="51">
        <v>782847278.66999996</v>
      </c>
      <c r="H71" s="17">
        <f t="shared" si="1"/>
        <v>0</v>
      </c>
    </row>
    <row r="72" spans="1:8" s="15" customFormat="1" x14ac:dyDescent="0.25">
      <c r="A72" s="52" t="s">
        <v>116</v>
      </c>
      <c r="B72" s="53" t="s">
        <v>117</v>
      </c>
      <c r="C72" s="54">
        <v>161347784</v>
      </c>
      <c r="D72" s="54">
        <v>-82725288</v>
      </c>
      <c r="E72" s="20">
        <f t="shared" si="0"/>
        <v>78622496</v>
      </c>
      <c r="F72" s="54">
        <v>78622496</v>
      </c>
      <c r="G72" s="54">
        <v>63786496</v>
      </c>
      <c r="H72" s="20">
        <f t="shared" si="1"/>
        <v>0</v>
      </c>
    </row>
    <row r="73" spans="1:8" s="15" customFormat="1" x14ac:dyDescent="0.25">
      <c r="A73" s="49" t="s">
        <v>118</v>
      </c>
      <c r="B73" s="50" t="s">
        <v>119</v>
      </c>
      <c r="C73" s="51">
        <v>14445246</v>
      </c>
      <c r="D73" s="51">
        <v>-14445246</v>
      </c>
      <c r="E73" s="17">
        <f t="shared" si="0"/>
        <v>0</v>
      </c>
      <c r="F73" s="51">
        <v>0</v>
      </c>
      <c r="G73" s="51">
        <v>0</v>
      </c>
      <c r="H73" s="17">
        <f t="shared" si="1"/>
        <v>0</v>
      </c>
    </row>
    <row r="74" spans="1:8" s="15" customFormat="1" x14ac:dyDescent="0.25">
      <c r="A74" s="49" t="s">
        <v>120</v>
      </c>
      <c r="B74" s="50" t="s">
        <v>121</v>
      </c>
      <c r="C74" s="51">
        <v>24766855</v>
      </c>
      <c r="D74" s="51">
        <v>3779611.81</v>
      </c>
      <c r="E74" s="17">
        <f t="shared" si="0"/>
        <v>28546466.809999999</v>
      </c>
      <c r="F74" s="51">
        <v>28546466.809999999</v>
      </c>
      <c r="G74" s="51">
        <v>27388950.210000001</v>
      </c>
      <c r="H74" s="17">
        <f t="shared" si="1"/>
        <v>0</v>
      </c>
    </row>
    <row r="75" spans="1:8" s="15" customFormat="1" x14ac:dyDescent="0.25">
      <c r="A75" s="49" t="s">
        <v>122</v>
      </c>
      <c r="B75" s="50" t="s">
        <v>123</v>
      </c>
      <c r="C75" s="51">
        <v>717726</v>
      </c>
      <c r="D75" s="51">
        <v>-717726</v>
      </c>
      <c r="E75" s="17">
        <f t="shared" si="0"/>
        <v>0</v>
      </c>
      <c r="F75" s="51">
        <v>0</v>
      </c>
      <c r="G75" s="51">
        <v>0</v>
      </c>
      <c r="H75" s="17">
        <f t="shared" si="1"/>
        <v>0</v>
      </c>
    </row>
    <row r="76" spans="1:8" s="15" customFormat="1" x14ac:dyDescent="0.25">
      <c r="A76" s="49" t="s">
        <v>124</v>
      </c>
      <c r="B76" s="50" t="s">
        <v>125</v>
      </c>
      <c r="C76" s="51">
        <v>2848497</v>
      </c>
      <c r="D76" s="51">
        <v>1770200.59</v>
      </c>
      <c r="E76" s="17">
        <f t="shared" si="0"/>
        <v>4618697.59</v>
      </c>
      <c r="F76" s="51">
        <v>4618697.59</v>
      </c>
      <c r="G76" s="51">
        <v>4618697.59</v>
      </c>
      <c r="H76" s="17">
        <f t="shared" si="1"/>
        <v>0</v>
      </c>
    </row>
    <row r="77" spans="1:8" s="15" customFormat="1" x14ac:dyDescent="0.25">
      <c r="A77" s="49" t="s">
        <v>126</v>
      </c>
      <c r="B77" s="50" t="s">
        <v>127</v>
      </c>
      <c r="C77" s="51">
        <v>106023</v>
      </c>
      <c r="D77" s="51">
        <v>-106023</v>
      </c>
      <c r="E77" s="17">
        <f t="shared" ref="E77:E140" si="2">C77+D77</f>
        <v>0</v>
      </c>
      <c r="F77" s="51">
        <v>0</v>
      </c>
      <c r="G77" s="51">
        <v>0</v>
      </c>
      <c r="H77" s="17">
        <f t="shared" ref="H77:H140" si="3">E77-F77</f>
        <v>0</v>
      </c>
    </row>
    <row r="78" spans="1:8" s="15" customFormat="1" x14ac:dyDescent="0.25">
      <c r="A78" s="49" t="s">
        <v>128</v>
      </c>
      <c r="B78" s="50" t="s">
        <v>129</v>
      </c>
      <c r="C78" s="51">
        <v>10104693</v>
      </c>
      <c r="D78" s="51">
        <v>648282.18000000005</v>
      </c>
      <c r="E78" s="17">
        <f t="shared" si="2"/>
        <v>10752975.18</v>
      </c>
      <c r="F78" s="51">
        <v>10752975.18</v>
      </c>
      <c r="G78" s="51">
        <v>10742497.4</v>
      </c>
      <c r="H78" s="17">
        <f t="shared" si="3"/>
        <v>0</v>
      </c>
    </row>
    <row r="79" spans="1:8" s="15" customFormat="1" x14ac:dyDescent="0.25">
      <c r="A79" s="49" t="s">
        <v>130</v>
      </c>
      <c r="B79" s="50" t="s">
        <v>131</v>
      </c>
      <c r="C79" s="51">
        <v>5433190</v>
      </c>
      <c r="D79" s="51">
        <v>-778508.27</v>
      </c>
      <c r="E79" s="17">
        <f t="shared" si="2"/>
        <v>4654681.7300000004</v>
      </c>
      <c r="F79" s="51">
        <v>4654681.7300000004</v>
      </c>
      <c r="G79" s="51">
        <v>4647880.4400000004</v>
      </c>
      <c r="H79" s="17">
        <f t="shared" si="3"/>
        <v>0</v>
      </c>
    </row>
    <row r="80" spans="1:8" s="15" customFormat="1" x14ac:dyDescent="0.25">
      <c r="A80" s="49" t="s">
        <v>132</v>
      </c>
      <c r="B80" s="50" t="s">
        <v>133</v>
      </c>
      <c r="C80" s="51">
        <v>419245</v>
      </c>
      <c r="D80" s="51">
        <v>-419245</v>
      </c>
      <c r="E80" s="17">
        <f t="shared" si="2"/>
        <v>0</v>
      </c>
      <c r="F80" s="51">
        <v>0</v>
      </c>
      <c r="G80" s="51">
        <v>0</v>
      </c>
      <c r="H80" s="17">
        <f t="shared" si="3"/>
        <v>0</v>
      </c>
    </row>
    <row r="81" spans="1:8" s="15" customFormat="1" x14ac:dyDescent="0.25">
      <c r="A81" s="49" t="s">
        <v>134</v>
      </c>
      <c r="B81" s="50" t="s">
        <v>135</v>
      </c>
      <c r="C81" s="51">
        <v>23042542</v>
      </c>
      <c r="D81" s="51">
        <v>6692704.3499999996</v>
      </c>
      <c r="E81" s="17">
        <f t="shared" si="2"/>
        <v>29735246.350000001</v>
      </c>
      <c r="F81" s="51">
        <v>29735246.350000001</v>
      </c>
      <c r="G81" s="51">
        <v>28123871.649999999</v>
      </c>
      <c r="H81" s="17">
        <f t="shared" si="3"/>
        <v>0</v>
      </c>
    </row>
    <row r="82" spans="1:8" s="15" customFormat="1" x14ac:dyDescent="0.25">
      <c r="A82" s="49" t="s">
        <v>136</v>
      </c>
      <c r="B82" s="50" t="s">
        <v>137</v>
      </c>
      <c r="C82" s="51">
        <v>118631843</v>
      </c>
      <c r="D82" s="51">
        <v>-54111603.310000002</v>
      </c>
      <c r="E82" s="17">
        <f t="shared" si="2"/>
        <v>64520239.689999998</v>
      </c>
      <c r="F82" s="51">
        <v>64520239.689999998</v>
      </c>
      <c r="G82" s="51">
        <v>61873988.380000003</v>
      </c>
      <c r="H82" s="17">
        <f t="shared" si="3"/>
        <v>0</v>
      </c>
    </row>
    <row r="83" spans="1:8" s="15" customFormat="1" x14ac:dyDescent="0.25">
      <c r="A83" s="49" t="s">
        <v>138</v>
      </c>
      <c r="B83" s="50" t="s">
        <v>139</v>
      </c>
      <c r="C83" s="51">
        <v>10614396</v>
      </c>
      <c r="D83" s="51">
        <v>-10614396</v>
      </c>
      <c r="E83" s="17">
        <f t="shared" si="2"/>
        <v>0</v>
      </c>
      <c r="F83" s="51">
        <v>0</v>
      </c>
      <c r="G83" s="51">
        <v>0</v>
      </c>
      <c r="H83" s="17">
        <f t="shared" si="3"/>
        <v>0</v>
      </c>
    </row>
    <row r="84" spans="1:8" s="15" customFormat="1" x14ac:dyDescent="0.25">
      <c r="A84" s="49" t="s">
        <v>140</v>
      </c>
      <c r="B84" s="50" t="s">
        <v>141</v>
      </c>
      <c r="C84" s="51">
        <v>83316215</v>
      </c>
      <c r="D84" s="51">
        <v>-9313039.0299999993</v>
      </c>
      <c r="E84" s="17">
        <f t="shared" si="2"/>
        <v>74003175.969999999</v>
      </c>
      <c r="F84" s="51">
        <v>74003175.969999999</v>
      </c>
      <c r="G84" s="51">
        <v>73617604.530000001</v>
      </c>
      <c r="H84" s="17">
        <f t="shared" si="3"/>
        <v>0</v>
      </c>
    </row>
    <row r="85" spans="1:8" s="15" customFormat="1" x14ac:dyDescent="0.25">
      <c r="A85" s="49" t="s">
        <v>142</v>
      </c>
      <c r="B85" s="50" t="s">
        <v>143</v>
      </c>
      <c r="C85" s="51">
        <v>1896856</v>
      </c>
      <c r="D85" s="51">
        <v>-1896856</v>
      </c>
      <c r="E85" s="17">
        <f t="shared" si="2"/>
        <v>0</v>
      </c>
      <c r="F85" s="51">
        <v>0</v>
      </c>
      <c r="G85" s="51">
        <v>0</v>
      </c>
      <c r="H85" s="17">
        <f t="shared" si="3"/>
        <v>0</v>
      </c>
    </row>
    <row r="86" spans="1:8" s="15" customFormat="1" x14ac:dyDescent="0.25">
      <c r="A86" s="49" t="s">
        <v>144</v>
      </c>
      <c r="B86" s="50" t="s">
        <v>145</v>
      </c>
      <c r="C86" s="51">
        <v>46906378</v>
      </c>
      <c r="D86" s="51">
        <v>5263376.5199999996</v>
      </c>
      <c r="E86" s="17">
        <f t="shared" si="2"/>
        <v>52169754.519999996</v>
      </c>
      <c r="F86" s="51">
        <v>52169754.520000003</v>
      </c>
      <c r="G86" s="51">
        <v>51899946.5</v>
      </c>
      <c r="H86" s="17">
        <f t="shared" si="3"/>
        <v>0</v>
      </c>
    </row>
    <row r="87" spans="1:8" s="15" customFormat="1" x14ac:dyDescent="0.25">
      <c r="A87" s="49" t="s">
        <v>146</v>
      </c>
      <c r="B87" s="50" t="s">
        <v>147</v>
      </c>
      <c r="C87" s="51">
        <v>1611838</v>
      </c>
      <c r="D87" s="51">
        <v>-1611838</v>
      </c>
      <c r="E87" s="17">
        <f t="shared" si="2"/>
        <v>0</v>
      </c>
      <c r="F87" s="51">
        <v>0</v>
      </c>
      <c r="G87" s="51">
        <v>0</v>
      </c>
      <c r="H87" s="17">
        <f t="shared" si="3"/>
        <v>0</v>
      </c>
    </row>
    <row r="88" spans="1:8" s="15" customFormat="1" x14ac:dyDescent="0.25">
      <c r="A88" s="49" t="s">
        <v>148</v>
      </c>
      <c r="B88" s="50" t="s">
        <v>149</v>
      </c>
      <c r="C88" s="51">
        <v>17470831</v>
      </c>
      <c r="D88" s="51">
        <v>-17470831</v>
      </c>
      <c r="E88" s="17">
        <f t="shared" si="2"/>
        <v>0</v>
      </c>
      <c r="F88" s="51">
        <v>0</v>
      </c>
      <c r="G88" s="51">
        <v>0</v>
      </c>
      <c r="H88" s="17">
        <f t="shared" si="3"/>
        <v>0</v>
      </c>
    </row>
    <row r="89" spans="1:8" s="15" customFormat="1" x14ac:dyDescent="0.25">
      <c r="A89" s="49" t="s">
        <v>150</v>
      </c>
      <c r="B89" s="50" t="s">
        <v>151</v>
      </c>
      <c r="C89" s="51">
        <v>3656198863</v>
      </c>
      <c r="D89" s="51">
        <v>234344852.77000001</v>
      </c>
      <c r="E89" s="17">
        <f t="shared" si="2"/>
        <v>3890543715.77</v>
      </c>
      <c r="F89" s="51">
        <v>3890543715.77</v>
      </c>
      <c r="G89" s="51">
        <v>3878168260.77</v>
      </c>
      <c r="H89" s="17">
        <f t="shared" si="3"/>
        <v>0</v>
      </c>
    </row>
    <row r="90" spans="1:8" s="15" customFormat="1" x14ac:dyDescent="0.25">
      <c r="A90" s="49" t="s">
        <v>152</v>
      </c>
      <c r="B90" s="50" t="s">
        <v>153</v>
      </c>
      <c r="C90" s="51">
        <v>17821939</v>
      </c>
      <c r="D90" s="51">
        <v>-1111922.99</v>
      </c>
      <c r="E90" s="17">
        <f t="shared" si="2"/>
        <v>16710016.01</v>
      </c>
      <c r="F90" s="51">
        <v>16710016.01</v>
      </c>
      <c r="G90" s="51">
        <v>16710016.01</v>
      </c>
      <c r="H90" s="17">
        <f t="shared" si="3"/>
        <v>0</v>
      </c>
    </row>
    <row r="91" spans="1:8" s="15" customFormat="1" x14ac:dyDescent="0.25">
      <c r="A91" s="49" t="s">
        <v>154</v>
      </c>
      <c r="B91" s="50" t="s">
        <v>155</v>
      </c>
      <c r="C91" s="51">
        <v>0</v>
      </c>
      <c r="D91" s="51">
        <v>247367460.58000001</v>
      </c>
      <c r="E91" s="17">
        <f t="shared" si="2"/>
        <v>247367460.58000001</v>
      </c>
      <c r="F91" s="51">
        <v>247367460.58000001</v>
      </c>
      <c r="G91" s="51">
        <v>232981434.58000001</v>
      </c>
      <c r="H91" s="17">
        <f t="shared" si="3"/>
        <v>0</v>
      </c>
    </row>
    <row r="92" spans="1:8" s="15" customFormat="1" x14ac:dyDescent="0.25">
      <c r="A92" s="49" t="s">
        <v>156</v>
      </c>
      <c r="B92" s="50" t="s">
        <v>157</v>
      </c>
      <c r="C92" s="51">
        <v>148967097</v>
      </c>
      <c r="D92" s="51">
        <v>-3172958.9900000007</v>
      </c>
      <c r="E92" s="17">
        <f t="shared" si="2"/>
        <v>145794138.00999999</v>
      </c>
      <c r="F92" s="51">
        <v>145794138.00999999</v>
      </c>
      <c r="G92" s="51">
        <v>145794138.00999999</v>
      </c>
      <c r="H92" s="17">
        <f t="shared" si="3"/>
        <v>0</v>
      </c>
    </row>
    <row r="93" spans="1:8" s="15" customFormat="1" x14ac:dyDescent="0.25">
      <c r="A93" s="49" t="s">
        <v>158</v>
      </c>
      <c r="B93" s="50" t="s">
        <v>159</v>
      </c>
      <c r="C93" s="51">
        <v>17821940</v>
      </c>
      <c r="D93" s="51">
        <v>1039974.79</v>
      </c>
      <c r="E93" s="17">
        <f t="shared" si="2"/>
        <v>18861914.789999999</v>
      </c>
      <c r="F93" s="51">
        <v>18861914.789999999</v>
      </c>
      <c r="G93" s="51">
        <v>18861914.789999999</v>
      </c>
      <c r="H93" s="17">
        <f t="shared" si="3"/>
        <v>0</v>
      </c>
    </row>
    <row r="94" spans="1:8" s="15" customFormat="1" ht="12.6" customHeight="1" x14ac:dyDescent="0.25">
      <c r="A94" s="49" t="s">
        <v>160</v>
      </c>
      <c r="B94" s="50" t="s">
        <v>161</v>
      </c>
      <c r="C94" s="51">
        <v>783208356</v>
      </c>
      <c r="D94" s="51">
        <v>16914715.190000001</v>
      </c>
      <c r="E94" s="17">
        <f t="shared" si="2"/>
        <v>800123071.19000006</v>
      </c>
      <c r="F94" s="51">
        <v>800123071.19000006</v>
      </c>
      <c r="G94" s="51">
        <v>800009756.08000004</v>
      </c>
      <c r="H94" s="17">
        <f t="shared" si="3"/>
        <v>0</v>
      </c>
    </row>
    <row r="95" spans="1:8" s="15" customFormat="1" x14ac:dyDescent="0.25">
      <c r="A95" s="49" t="s">
        <v>162</v>
      </c>
      <c r="B95" s="50" t="s">
        <v>163</v>
      </c>
      <c r="C95" s="51">
        <v>1519145839</v>
      </c>
      <c r="D95" s="51">
        <v>-1140931</v>
      </c>
      <c r="E95" s="17">
        <f t="shared" si="2"/>
        <v>1518004908</v>
      </c>
      <c r="F95" s="51">
        <v>1518004908</v>
      </c>
      <c r="G95" s="51">
        <v>1518004908</v>
      </c>
      <c r="H95" s="17">
        <f t="shared" si="3"/>
        <v>0</v>
      </c>
    </row>
    <row r="96" spans="1:8" s="15" customFormat="1" x14ac:dyDescent="0.25">
      <c r="A96" s="49" t="s">
        <v>164</v>
      </c>
      <c r="B96" s="50" t="s">
        <v>165</v>
      </c>
      <c r="C96" s="51">
        <v>497691750</v>
      </c>
      <c r="D96" s="51">
        <v>17515560.5</v>
      </c>
      <c r="E96" s="17">
        <f t="shared" si="2"/>
        <v>515207310.5</v>
      </c>
      <c r="F96" s="51">
        <v>515207310.5</v>
      </c>
      <c r="G96" s="51">
        <v>491689242.33999997</v>
      </c>
      <c r="H96" s="17">
        <f t="shared" si="3"/>
        <v>0</v>
      </c>
    </row>
    <row r="97" spans="1:8" s="15" customFormat="1" x14ac:dyDescent="0.25">
      <c r="A97" s="49" t="s">
        <v>166</v>
      </c>
      <c r="B97" s="50" t="s">
        <v>167</v>
      </c>
      <c r="C97" s="51">
        <v>199377197</v>
      </c>
      <c r="D97" s="51">
        <v>21485495.050000001</v>
      </c>
      <c r="E97" s="17">
        <f t="shared" si="2"/>
        <v>220862692.05000001</v>
      </c>
      <c r="F97" s="51">
        <v>220862692.05000001</v>
      </c>
      <c r="G97" s="51">
        <v>220826142.02000001</v>
      </c>
      <c r="H97" s="17">
        <f t="shared" si="3"/>
        <v>0</v>
      </c>
    </row>
    <row r="98" spans="1:8" s="15" customFormat="1" x14ac:dyDescent="0.25">
      <c r="A98" s="49" t="s">
        <v>168</v>
      </c>
      <c r="B98" s="50" t="s">
        <v>169</v>
      </c>
      <c r="C98" s="51">
        <v>406600000</v>
      </c>
      <c r="D98" s="51">
        <v>125200640.56</v>
      </c>
      <c r="E98" s="17">
        <f t="shared" si="2"/>
        <v>531800640.56</v>
      </c>
      <c r="F98" s="51">
        <v>531800640.56</v>
      </c>
      <c r="G98" s="51">
        <v>531800640.56</v>
      </c>
      <c r="H98" s="17">
        <f t="shared" si="3"/>
        <v>0</v>
      </c>
    </row>
    <row r="99" spans="1:8" s="15" customFormat="1" x14ac:dyDescent="0.25">
      <c r="A99" s="49" t="s">
        <v>170</v>
      </c>
      <c r="B99" s="50" t="s">
        <v>171</v>
      </c>
      <c r="C99" s="51">
        <v>642572451</v>
      </c>
      <c r="D99" s="51">
        <v>302357224.25</v>
      </c>
      <c r="E99" s="17">
        <f t="shared" si="2"/>
        <v>944929675.25</v>
      </c>
      <c r="F99" s="51">
        <v>944929675.25</v>
      </c>
      <c r="G99" s="51">
        <v>933596137.61000001</v>
      </c>
      <c r="H99" s="17">
        <f t="shared" si="3"/>
        <v>0</v>
      </c>
    </row>
    <row r="100" spans="1:8" s="15" customFormat="1" x14ac:dyDescent="0.25">
      <c r="A100" s="49" t="s">
        <v>172</v>
      </c>
      <c r="B100" s="50" t="s">
        <v>173</v>
      </c>
      <c r="C100" s="51">
        <v>10251290</v>
      </c>
      <c r="D100" s="51">
        <v>107848246.62</v>
      </c>
      <c r="E100" s="17">
        <f t="shared" si="2"/>
        <v>118099536.62</v>
      </c>
      <c r="F100" s="51">
        <v>118099536.62</v>
      </c>
      <c r="G100" s="51">
        <v>117093608.84</v>
      </c>
      <c r="H100" s="17">
        <f t="shared" si="3"/>
        <v>0</v>
      </c>
    </row>
    <row r="101" spans="1:8" s="15" customFormat="1" x14ac:dyDescent="0.25">
      <c r="A101" s="49" t="s">
        <v>174</v>
      </c>
      <c r="B101" s="55" t="s">
        <v>175</v>
      </c>
      <c r="C101" s="51">
        <v>215689211</v>
      </c>
      <c r="D101" s="51">
        <v>-20491255.57</v>
      </c>
      <c r="E101" s="17">
        <f t="shared" si="2"/>
        <v>195197955.43000001</v>
      </c>
      <c r="F101" s="51">
        <v>195197955.43000001</v>
      </c>
      <c r="G101" s="51">
        <v>195197955.43000001</v>
      </c>
      <c r="H101" s="17">
        <f t="shared" si="3"/>
        <v>0</v>
      </c>
    </row>
    <row r="102" spans="1:8" s="15" customFormat="1" x14ac:dyDescent="0.25">
      <c r="A102" s="52" t="s">
        <v>176</v>
      </c>
      <c r="B102" s="53" t="s">
        <v>177</v>
      </c>
      <c r="C102" s="54">
        <v>59389746</v>
      </c>
      <c r="D102" s="54">
        <v>-59389746</v>
      </c>
      <c r="E102" s="20">
        <f t="shared" si="2"/>
        <v>0</v>
      </c>
      <c r="F102" s="54">
        <v>0</v>
      </c>
      <c r="G102" s="54">
        <v>0</v>
      </c>
      <c r="H102" s="20">
        <f t="shared" si="3"/>
        <v>0</v>
      </c>
    </row>
    <row r="103" spans="1:8" s="15" customFormat="1" x14ac:dyDescent="0.25">
      <c r="A103" s="49" t="s">
        <v>178</v>
      </c>
      <c r="B103" s="50" t="s">
        <v>179</v>
      </c>
      <c r="C103" s="51">
        <v>12039384</v>
      </c>
      <c r="D103" s="51">
        <v>6672939.2999999998</v>
      </c>
      <c r="E103" s="17">
        <f t="shared" si="2"/>
        <v>18712323.300000001</v>
      </c>
      <c r="F103" s="51">
        <v>18712323.300000001</v>
      </c>
      <c r="G103" s="51">
        <v>18712323.300000001</v>
      </c>
      <c r="H103" s="17">
        <f t="shared" si="3"/>
        <v>0</v>
      </c>
    </row>
    <row r="104" spans="1:8" s="15" customFormat="1" x14ac:dyDescent="0.25">
      <c r="A104" s="49" t="s">
        <v>180</v>
      </c>
      <c r="B104" s="50" t="s">
        <v>181</v>
      </c>
      <c r="C104" s="51">
        <v>107474949</v>
      </c>
      <c r="D104" s="51">
        <v>-50032642.200000003</v>
      </c>
      <c r="E104" s="17">
        <f t="shared" si="2"/>
        <v>57442306.799999997</v>
      </c>
      <c r="F104" s="51">
        <v>57442306.799999997</v>
      </c>
      <c r="G104" s="51">
        <v>57442306.799999997</v>
      </c>
      <c r="H104" s="17">
        <f t="shared" si="3"/>
        <v>0</v>
      </c>
    </row>
    <row r="105" spans="1:8" s="15" customFormat="1" x14ac:dyDescent="0.25">
      <c r="A105" s="49" t="s">
        <v>182</v>
      </c>
      <c r="B105" s="50" t="s">
        <v>280</v>
      </c>
      <c r="C105" s="51">
        <v>37642998</v>
      </c>
      <c r="D105" s="51">
        <v>-23587539.710000001</v>
      </c>
      <c r="E105" s="17">
        <f t="shared" si="2"/>
        <v>14055458.289999999</v>
      </c>
      <c r="F105" s="51">
        <v>14055458.289999999</v>
      </c>
      <c r="G105" s="51">
        <v>13204868.15</v>
      </c>
      <c r="H105" s="17">
        <f t="shared" si="3"/>
        <v>0</v>
      </c>
    </row>
    <row r="106" spans="1:8" s="15" customFormat="1" x14ac:dyDescent="0.25">
      <c r="A106" s="49" t="s">
        <v>183</v>
      </c>
      <c r="B106" s="50" t="s">
        <v>281</v>
      </c>
      <c r="C106" s="51">
        <v>77693944</v>
      </c>
      <c r="D106" s="51">
        <v>-35689473.740000002</v>
      </c>
      <c r="E106" s="17">
        <f t="shared" si="2"/>
        <v>42004470.259999998</v>
      </c>
      <c r="F106" s="51">
        <v>42004470.259999998</v>
      </c>
      <c r="G106" s="51">
        <v>42004470.259999998</v>
      </c>
      <c r="H106" s="17">
        <f t="shared" si="3"/>
        <v>0</v>
      </c>
    </row>
    <row r="107" spans="1:8" s="15" customFormat="1" x14ac:dyDescent="0.25">
      <c r="A107" s="49" t="s">
        <v>185</v>
      </c>
      <c r="B107" s="50" t="s">
        <v>282</v>
      </c>
      <c r="C107" s="51">
        <v>1050600</v>
      </c>
      <c r="D107" s="51">
        <v>-190697.04</v>
      </c>
      <c r="E107" s="17">
        <f t="shared" si="2"/>
        <v>859902.96</v>
      </c>
      <c r="F107" s="51">
        <v>859902.96</v>
      </c>
      <c r="G107" s="51">
        <v>859902.96</v>
      </c>
      <c r="H107" s="17">
        <f t="shared" si="3"/>
        <v>0</v>
      </c>
    </row>
    <row r="108" spans="1:8" s="15" customFormat="1" x14ac:dyDescent="0.25">
      <c r="A108" s="49" t="s">
        <v>186</v>
      </c>
      <c r="B108" s="50" t="s">
        <v>187</v>
      </c>
      <c r="C108" s="51">
        <v>0</v>
      </c>
      <c r="D108" s="51">
        <v>89486892.620000005</v>
      </c>
      <c r="E108" s="17">
        <f t="shared" si="2"/>
        <v>89486892.620000005</v>
      </c>
      <c r="F108" s="51">
        <v>89486892.620000005</v>
      </c>
      <c r="G108" s="51">
        <v>89486892.620000005</v>
      </c>
      <c r="H108" s="17">
        <f t="shared" si="3"/>
        <v>0</v>
      </c>
    </row>
    <row r="109" spans="1:8" s="15" customFormat="1" x14ac:dyDescent="0.25">
      <c r="A109" s="49" t="s">
        <v>189</v>
      </c>
      <c r="B109" s="50" t="s">
        <v>283</v>
      </c>
      <c r="C109" s="51">
        <v>34179025</v>
      </c>
      <c r="D109" s="51">
        <v>-34179025</v>
      </c>
      <c r="E109" s="17">
        <f t="shared" si="2"/>
        <v>0</v>
      </c>
      <c r="F109" s="51">
        <v>0</v>
      </c>
      <c r="G109" s="51">
        <v>0</v>
      </c>
      <c r="H109" s="17">
        <f t="shared" si="3"/>
        <v>0</v>
      </c>
    </row>
    <row r="110" spans="1:8" s="15" customFormat="1" x14ac:dyDescent="0.25">
      <c r="A110" s="49" t="s">
        <v>190</v>
      </c>
      <c r="B110" s="50" t="s">
        <v>191</v>
      </c>
      <c r="C110" s="51">
        <v>369474153</v>
      </c>
      <c r="D110" s="51">
        <v>-146582902.5</v>
      </c>
      <c r="E110" s="17">
        <f t="shared" si="2"/>
        <v>222891250.5</v>
      </c>
      <c r="F110" s="51">
        <v>222891250.5</v>
      </c>
      <c r="G110" s="51">
        <v>220382992.72999999</v>
      </c>
      <c r="H110" s="17">
        <f t="shared" si="3"/>
        <v>0</v>
      </c>
    </row>
    <row r="111" spans="1:8" s="15" customFormat="1" x14ac:dyDescent="0.25">
      <c r="A111" s="49" t="s">
        <v>1206</v>
      </c>
      <c r="B111" s="50" t="s">
        <v>1207</v>
      </c>
      <c r="C111" s="51">
        <v>0</v>
      </c>
      <c r="D111" s="51">
        <v>337927532.47000003</v>
      </c>
      <c r="E111" s="17">
        <f t="shared" si="2"/>
        <v>337927532.47000003</v>
      </c>
      <c r="F111" s="51">
        <v>337927532.47000003</v>
      </c>
      <c r="G111" s="51">
        <v>314961192.63</v>
      </c>
      <c r="H111" s="17">
        <f t="shared" si="3"/>
        <v>0</v>
      </c>
    </row>
    <row r="112" spans="1:8" s="15" customFormat="1" x14ac:dyDescent="0.25">
      <c r="A112" s="49" t="s">
        <v>192</v>
      </c>
      <c r="B112" s="50" t="s">
        <v>193</v>
      </c>
      <c r="C112" s="51">
        <v>133635244</v>
      </c>
      <c r="D112" s="51">
        <v>1713811.7299999977</v>
      </c>
      <c r="E112" s="17">
        <f t="shared" si="2"/>
        <v>135349055.72999999</v>
      </c>
      <c r="F112" s="51">
        <v>135349055.72999999</v>
      </c>
      <c r="G112" s="51">
        <v>135349055.72999999</v>
      </c>
      <c r="H112" s="17">
        <f t="shared" si="3"/>
        <v>0</v>
      </c>
    </row>
    <row r="113" spans="1:8" s="15" customFormat="1" x14ac:dyDescent="0.25">
      <c r="A113" s="49" t="s">
        <v>194</v>
      </c>
      <c r="B113" s="50" t="s">
        <v>195</v>
      </c>
      <c r="C113" s="51">
        <v>278567949</v>
      </c>
      <c r="D113" s="51">
        <v>14596034.309999991</v>
      </c>
      <c r="E113" s="17">
        <f t="shared" si="2"/>
        <v>293163983.31</v>
      </c>
      <c r="F113" s="51">
        <v>293163983.31</v>
      </c>
      <c r="G113" s="51">
        <v>292679572.85000002</v>
      </c>
      <c r="H113" s="17">
        <f t="shared" si="3"/>
        <v>0</v>
      </c>
    </row>
    <row r="114" spans="1:8" s="35" customFormat="1" x14ac:dyDescent="0.25">
      <c r="A114" s="46" t="s">
        <v>196</v>
      </c>
      <c r="B114" s="47" t="s">
        <v>197</v>
      </c>
      <c r="C114" s="48">
        <v>383911815</v>
      </c>
      <c r="D114" s="48">
        <v>2077167.06</v>
      </c>
      <c r="E114" s="16">
        <f t="shared" si="2"/>
        <v>385988982.06</v>
      </c>
      <c r="F114" s="48">
        <v>385988982.06</v>
      </c>
      <c r="G114" s="48">
        <v>383666566.75</v>
      </c>
      <c r="H114" s="16">
        <f t="shared" si="3"/>
        <v>0</v>
      </c>
    </row>
    <row r="115" spans="1:8" s="15" customFormat="1" x14ac:dyDescent="0.25">
      <c r="A115" s="49" t="s">
        <v>198</v>
      </c>
      <c r="B115" s="50" t="s">
        <v>199</v>
      </c>
      <c r="C115" s="51">
        <v>292453155</v>
      </c>
      <c r="D115" s="51">
        <v>-1426782.51</v>
      </c>
      <c r="E115" s="17">
        <f t="shared" si="2"/>
        <v>291026372.49000001</v>
      </c>
      <c r="F115" s="51">
        <v>291026372.49000001</v>
      </c>
      <c r="G115" s="51">
        <v>288919702.81999999</v>
      </c>
      <c r="H115" s="17">
        <f t="shared" si="3"/>
        <v>0</v>
      </c>
    </row>
    <row r="116" spans="1:8" s="15" customFormat="1" x14ac:dyDescent="0.25">
      <c r="A116" s="49" t="s">
        <v>200</v>
      </c>
      <c r="B116" s="50" t="s">
        <v>201</v>
      </c>
      <c r="C116" s="51">
        <v>91458660</v>
      </c>
      <c r="D116" s="51">
        <v>3503949.57</v>
      </c>
      <c r="E116" s="17">
        <f t="shared" si="2"/>
        <v>94962609.569999993</v>
      </c>
      <c r="F116" s="51">
        <v>94962609.569999993</v>
      </c>
      <c r="G116" s="51">
        <v>94746863.930000007</v>
      </c>
      <c r="H116" s="17">
        <f t="shared" si="3"/>
        <v>0</v>
      </c>
    </row>
    <row r="117" spans="1:8" s="35" customFormat="1" x14ac:dyDescent="0.25">
      <c r="A117" s="46" t="s">
        <v>202</v>
      </c>
      <c r="B117" s="47" t="s">
        <v>203</v>
      </c>
      <c r="C117" s="48">
        <v>475185380</v>
      </c>
      <c r="D117" s="48">
        <v>-9128315.2300000098</v>
      </c>
      <c r="E117" s="16">
        <f t="shared" si="2"/>
        <v>466057064.76999998</v>
      </c>
      <c r="F117" s="48">
        <v>466057064.76999998</v>
      </c>
      <c r="G117" s="48">
        <v>465441214.69</v>
      </c>
      <c r="H117" s="16">
        <f t="shared" si="3"/>
        <v>0</v>
      </c>
    </row>
    <row r="118" spans="1:8" s="15" customFormat="1" x14ac:dyDescent="0.25">
      <c r="A118" s="49" t="s">
        <v>204</v>
      </c>
      <c r="B118" s="50" t="s">
        <v>205</v>
      </c>
      <c r="C118" s="51">
        <v>461480779</v>
      </c>
      <c r="D118" s="51">
        <v>4576285.7699999902</v>
      </c>
      <c r="E118" s="17">
        <f t="shared" si="2"/>
        <v>466057064.76999998</v>
      </c>
      <c r="F118" s="51">
        <v>466057064.76999998</v>
      </c>
      <c r="G118" s="51">
        <v>465441214.69</v>
      </c>
      <c r="H118" s="17">
        <f t="shared" si="3"/>
        <v>0</v>
      </c>
    </row>
    <row r="119" spans="1:8" s="15" customFormat="1" x14ac:dyDescent="0.25">
      <c r="A119" s="49" t="s">
        <v>206</v>
      </c>
      <c r="B119" s="50" t="s">
        <v>207</v>
      </c>
      <c r="C119" s="51">
        <v>13704601</v>
      </c>
      <c r="D119" s="51">
        <v>-13704601</v>
      </c>
      <c r="E119" s="17">
        <f t="shared" si="2"/>
        <v>0</v>
      </c>
      <c r="F119" s="51">
        <v>0</v>
      </c>
      <c r="G119" s="51">
        <v>0</v>
      </c>
      <c r="H119" s="17">
        <f t="shared" si="3"/>
        <v>0</v>
      </c>
    </row>
    <row r="120" spans="1:8" s="35" customFormat="1" x14ac:dyDescent="0.25">
      <c r="A120" s="46" t="s">
        <v>208</v>
      </c>
      <c r="B120" s="47" t="s">
        <v>209</v>
      </c>
      <c r="C120" s="48">
        <v>502899291</v>
      </c>
      <c r="D120" s="48">
        <v>35824209.789999999</v>
      </c>
      <c r="E120" s="16">
        <f t="shared" si="2"/>
        <v>538723500.78999996</v>
      </c>
      <c r="F120" s="48">
        <v>538723500.78999996</v>
      </c>
      <c r="G120" s="48">
        <v>531294088.49000001</v>
      </c>
      <c r="H120" s="16">
        <f t="shared" si="3"/>
        <v>0</v>
      </c>
    </row>
    <row r="121" spans="1:8" s="15" customFormat="1" x14ac:dyDescent="0.25">
      <c r="A121" s="49" t="s">
        <v>210</v>
      </c>
      <c r="B121" s="50" t="s">
        <v>211</v>
      </c>
      <c r="C121" s="51">
        <v>25280736</v>
      </c>
      <c r="D121" s="51">
        <v>0</v>
      </c>
      <c r="E121" s="17">
        <f t="shared" si="2"/>
        <v>25280736</v>
      </c>
      <c r="F121" s="51">
        <v>25280736</v>
      </c>
      <c r="G121" s="51">
        <v>24165339.5</v>
      </c>
      <c r="H121" s="17">
        <f t="shared" si="3"/>
        <v>0</v>
      </c>
    </row>
    <row r="122" spans="1:8" s="15" customFormat="1" x14ac:dyDescent="0.25">
      <c r="A122" s="49" t="s">
        <v>212</v>
      </c>
      <c r="B122" s="50" t="s">
        <v>213</v>
      </c>
      <c r="C122" s="51">
        <v>36354210</v>
      </c>
      <c r="D122" s="51">
        <v>-1278095.96</v>
      </c>
      <c r="E122" s="17">
        <f t="shared" si="2"/>
        <v>35076114.039999999</v>
      </c>
      <c r="F122" s="51">
        <v>35076114.039999999</v>
      </c>
      <c r="G122" s="51">
        <v>34298380.740000002</v>
      </c>
      <c r="H122" s="17">
        <f t="shared" si="3"/>
        <v>0</v>
      </c>
    </row>
    <row r="123" spans="1:8" s="15" customFormat="1" x14ac:dyDescent="0.25">
      <c r="A123" s="49" t="s">
        <v>214</v>
      </c>
      <c r="B123" s="50" t="s">
        <v>215</v>
      </c>
      <c r="C123" s="51">
        <v>4027223</v>
      </c>
      <c r="D123" s="51">
        <v>-932559.45</v>
      </c>
      <c r="E123" s="17">
        <f t="shared" si="2"/>
        <v>3094663.55</v>
      </c>
      <c r="F123" s="51">
        <v>3094663.55</v>
      </c>
      <c r="G123" s="51">
        <v>3094663.55</v>
      </c>
      <c r="H123" s="17">
        <f t="shared" si="3"/>
        <v>0</v>
      </c>
    </row>
    <row r="124" spans="1:8" s="15" customFormat="1" x14ac:dyDescent="0.25">
      <c r="A124" s="49" t="s">
        <v>216</v>
      </c>
      <c r="B124" s="50" t="s">
        <v>217</v>
      </c>
      <c r="C124" s="51">
        <v>23996773</v>
      </c>
      <c r="D124" s="51">
        <v>-2450.38</v>
      </c>
      <c r="E124" s="17">
        <f t="shared" si="2"/>
        <v>23994322.620000001</v>
      </c>
      <c r="F124" s="51">
        <v>23994322.620000001</v>
      </c>
      <c r="G124" s="51">
        <v>23025194.620000001</v>
      </c>
      <c r="H124" s="17">
        <f t="shared" si="3"/>
        <v>0</v>
      </c>
    </row>
    <row r="125" spans="1:8" s="15" customFormat="1" x14ac:dyDescent="0.25">
      <c r="A125" s="49" t="s">
        <v>218</v>
      </c>
      <c r="B125" s="50" t="s">
        <v>219</v>
      </c>
      <c r="C125" s="51">
        <v>213156611</v>
      </c>
      <c r="D125" s="51">
        <v>8939805.5800000001</v>
      </c>
      <c r="E125" s="17">
        <f t="shared" si="2"/>
        <v>222096416.58000001</v>
      </c>
      <c r="F125" s="51">
        <v>222096416.58000001</v>
      </c>
      <c r="G125" s="51">
        <v>222096416.58000001</v>
      </c>
      <c r="H125" s="17">
        <f t="shared" si="3"/>
        <v>0</v>
      </c>
    </row>
    <row r="126" spans="1:8" s="15" customFormat="1" ht="13.9" customHeight="1" x14ac:dyDescent="0.25">
      <c r="A126" s="49" t="s">
        <v>220</v>
      </c>
      <c r="B126" s="50" t="s">
        <v>1208</v>
      </c>
      <c r="C126" s="51">
        <v>176083410</v>
      </c>
      <c r="D126" s="51">
        <v>23506874</v>
      </c>
      <c r="E126" s="17">
        <f t="shared" si="2"/>
        <v>199590284</v>
      </c>
      <c r="F126" s="51">
        <v>199590284</v>
      </c>
      <c r="G126" s="51">
        <v>196549819</v>
      </c>
      <c r="H126" s="17">
        <f t="shared" si="3"/>
        <v>0</v>
      </c>
    </row>
    <row r="127" spans="1:8" s="15" customFormat="1" x14ac:dyDescent="0.25">
      <c r="A127" s="49" t="s">
        <v>221</v>
      </c>
      <c r="B127" s="50" t="s">
        <v>222</v>
      </c>
      <c r="C127" s="51">
        <v>24000328</v>
      </c>
      <c r="D127" s="51">
        <v>5590636</v>
      </c>
      <c r="E127" s="17">
        <f t="shared" si="2"/>
        <v>29590964</v>
      </c>
      <c r="F127" s="51">
        <v>29590964</v>
      </c>
      <c r="G127" s="51">
        <v>28064274.5</v>
      </c>
      <c r="H127" s="17">
        <f t="shared" si="3"/>
        <v>0</v>
      </c>
    </row>
    <row r="128" spans="1:8" s="35" customFormat="1" x14ac:dyDescent="0.25">
      <c r="A128" s="46" t="s">
        <v>223</v>
      </c>
      <c r="B128" s="47" t="s">
        <v>284</v>
      </c>
      <c r="C128" s="48">
        <v>21820930050</v>
      </c>
      <c r="D128" s="48">
        <v>2262067017.1100001</v>
      </c>
      <c r="E128" s="16">
        <f t="shared" si="2"/>
        <v>24082997067.110001</v>
      </c>
      <c r="F128" s="48">
        <v>24082997067.110001</v>
      </c>
      <c r="G128" s="48">
        <v>23989004965.66</v>
      </c>
      <c r="H128" s="16">
        <f t="shared" si="3"/>
        <v>0</v>
      </c>
    </row>
    <row r="129" spans="1:8" s="35" customFormat="1" x14ac:dyDescent="0.25">
      <c r="A129" s="46" t="s">
        <v>224</v>
      </c>
      <c r="B129" s="47" t="s">
        <v>284</v>
      </c>
      <c r="C129" s="48">
        <v>21820930050</v>
      </c>
      <c r="D129" s="48">
        <v>2262067017.1100001</v>
      </c>
      <c r="E129" s="16">
        <f t="shared" si="2"/>
        <v>24082997067.110001</v>
      </c>
      <c r="F129" s="48">
        <v>24082997067.110001</v>
      </c>
      <c r="G129" s="48">
        <v>23989004965.66</v>
      </c>
      <c r="H129" s="16">
        <f t="shared" si="3"/>
        <v>0</v>
      </c>
    </row>
    <row r="130" spans="1:8" s="15" customFormat="1" x14ac:dyDescent="0.25">
      <c r="A130" s="49" t="s">
        <v>225</v>
      </c>
      <c r="B130" s="50" t="s">
        <v>226</v>
      </c>
      <c r="C130" s="51">
        <v>31606418</v>
      </c>
      <c r="D130" s="51">
        <v>-7016237.7699999996</v>
      </c>
      <c r="E130" s="17">
        <f t="shared" si="2"/>
        <v>24590180.23</v>
      </c>
      <c r="F130" s="51">
        <v>24590180.23</v>
      </c>
      <c r="G130" s="51">
        <v>24460046.23</v>
      </c>
      <c r="H130" s="17">
        <f t="shared" si="3"/>
        <v>0</v>
      </c>
    </row>
    <row r="131" spans="1:8" s="15" customFormat="1" x14ac:dyDescent="0.25">
      <c r="A131" s="49" t="s">
        <v>227</v>
      </c>
      <c r="B131" s="50" t="s">
        <v>228</v>
      </c>
      <c r="C131" s="51">
        <v>138836412</v>
      </c>
      <c r="D131" s="51">
        <v>5332778.03</v>
      </c>
      <c r="E131" s="17">
        <f t="shared" si="2"/>
        <v>144169190.03</v>
      </c>
      <c r="F131" s="51">
        <v>144169190.03</v>
      </c>
      <c r="G131" s="51">
        <v>133987575.88</v>
      </c>
      <c r="H131" s="17">
        <f t="shared" si="3"/>
        <v>0</v>
      </c>
    </row>
    <row r="132" spans="1:8" s="15" customFormat="1" x14ac:dyDescent="0.25">
      <c r="A132" s="52" t="s">
        <v>229</v>
      </c>
      <c r="B132" s="53" t="s">
        <v>48</v>
      </c>
      <c r="C132" s="54">
        <v>3899468</v>
      </c>
      <c r="D132" s="54">
        <v>-3899468</v>
      </c>
      <c r="E132" s="20">
        <f t="shared" si="2"/>
        <v>0</v>
      </c>
      <c r="F132" s="54">
        <v>0</v>
      </c>
      <c r="G132" s="54">
        <v>0</v>
      </c>
      <c r="H132" s="20">
        <f t="shared" si="3"/>
        <v>0</v>
      </c>
    </row>
    <row r="133" spans="1:8" s="15" customFormat="1" x14ac:dyDescent="0.25">
      <c r="A133" s="49" t="s">
        <v>230</v>
      </c>
      <c r="B133" s="50" t="s">
        <v>231</v>
      </c>
      <c r="C133" s="51">
        <v>2700006734</v>
      </c>
      <c r="D133" s="51">
        <v>607704813.38</v>
      </c>
      <c r="E133" s="17">
        <f t="shared" si="2"/>
        <v>3307711547.3800001</v>
      </c>
      <c r="F133" s="51">
        <v>3307711547.3800001</v>
      </c>
      <c r="G133" s="51">
        <v>3233835267.9000001</v>
      </c>
      <c r="H133" s="17">
        <f t="shared" si="3"/>
        <v>0</v>
      </c>
    </row>
    <row r="134" spans="1:8" s="15" customFormat="1" x14ac:dyDescent="0.25">
      <c r="A134" s="49" t="s">
        <v>232</v>
      </c>
      <c r="B134" s="50" t="s">
        <v>63</v>
      </c>
      <c r="C134" s="51">
        <v>109159136</v>
      </c>
      <c r="D134" s="51">
        <v>-109159136</v>
      </c>
      <c r="E134" s="17">
        <f t="shared" si="2"/>
        <v>0</v>
      </c>
      <c r="F134" s="51">
        <v>0</v>
      </c>
      <c r="G134" s="51">
        <v>0</v>
      </c>
      <c r="H134" s="17">
        <f t="shared" si="3"/>
        <v>0</v>
      </c>
    </row>
    <row r="135" spans="1:8" s="15" customFormat="1" x14ac:dyDescent="0.25">
      <c r="A135" s="49" t="s">
        <v>233</v>
      </c>
      <c r="B135" s="50" t="s">
        <v>234</v>
      </c>
      <c r="C135" s="51">
        <v>3607627</v>
      </c>
      <c r="D135" s="51">
        <v>-1185660.8799999999</v>
      </c>
      <c r="E135" s="17">
        <f t="shared" si="2"/>
        <v>2421966.12</v>
      </c>
      <c r="F135" s="51">
        <v>2421966.12</v>
      </c>
      <c r="G135" s="51">
        <v>2377867.12</v>
      </c>
      <c r="H135" s="17">
        <f t="shared" si="3"/>
        <v>0</v>
      </c>
    </row>
    <row r="136" spans="1:8" s="15" customFormat="1" x14ac:dyDescent="0.25">
      <c r="A136" s="49" t="s">
        <v>235</v>
      </c>
      <c r="B136" s="50" t="s">
        <v>71</v>
      </c>
      <c r="C136" s="51">
        <v>197163</v>
      </c>
      <c r="D136" s="51">
        <v>-197163</v>
      </c>
      <c r="E136" s="17">
        <f t="shared" si="2"/>
        <v>0</v>
      </c>
      <c r="F136" s="51">
        <v>0</v>
      </c>
      <c r="G136" s="51">
        <v>0</v>
      </c>
      <c r="H136" s="17">
        <f t="shared" si="3"/>
        <v>0</v>
      </c>
    </row>
    <row r="137" spans="1:8" s="15" customFormat="1" x14ac:dyDescent="0.25">
      <c r="A137" s="49" t="s">
        <v>236</v>
      </c>
      <c r="B137" s="50" t="s">
        <v>237</v>
      </c>
      <c r="C137" s="51">
        <v>17400435</v>
      </c>
      <c r="D137" s="51">
        <v>-4968442.46</v>
      </c>
      <c r="E137" s="17">
        <f t="shared" si="2"/>
        <v>12431992.539999999</v>
      </c>
      <c r="F137" s="51">
        <v>12431992.539999999</v>
      </c>
      <c r="G137" s="51">
        <v>12007879.66</v>
      </c>
      <c r="H137" s="17">
        <f t="shared" si="3"/>
        <v>0</v>
      </c>
    </row>
    <row r="138" spans="1:8" s="15" customFormat="1" x14ac:dyDescent="0.25">
      <c r="A138" s="49" t="s">
        <v>285</v>
      </c>
      <c r="B138" s="50" t="s">
        <v>286</v>
      </c>
      <c r="C138" s="51">
        <v>1063459</v>
      </c>
      <c r="D138" s="51">
        <v>-1063459</v>
      </c>
      <c r="E138" s="17">
        <f t="shared" si="2"/>
        <v>0</v>
      </c>
      <c r="F138" s="51">
        <v>0</v>
      </c>
      <c r="G138" s="51">
        <v>0</v>
      </c>
      <c r="H138" s="17">
        <f t="shared" si="3"/>
        <v>0</v>
      </c>
    </row>
    <row r="139" spans="1:8" s="15" customFormat="1" x14ac:dyDescent="0.25">
      <c r="A139" s="49" t="s">
        <v>238</v>
      </c>
      <c r="B139" s="50" t="s">
        <v>239</v>
      </c>
      <c r="C139" s="51">
        <v>52558948</v>
      </c>
      <c r="D139" s="51">
        <v>-10307.48</v>
      </c>
      <c r="E139" s="17">
        <f t="shared" si="2"/>
        <v>52548640.520000003</v>
      </c>
      <c r="F139" s="51">
        <v>52548640.520000003</v>
      </c>
      <c r="G139" s="51">
        <v>51186795.020000003</v>
      </c>
      <c r="H139" s="17">
        <f t="shared" si="3"/>
        <v>0</v>
      </c>
    </row>
    <row r="140" spans="1:8" s="15" customFormat="1" x14ac:dyDescent="0.25">
      <c r="A140" s="49" t="s">
        <v>240</v>
      </c>
      <c r="B140" s="50" t="s">
        <v>101</v>
      </c>
      <c r="C140" s="51">
        <v>22568832</v>
      </c>
      <c r="D140" s="51">
        <v>-22568832</v>
      </c>
      <c r="E140" s="17">
        <f t="shared" si="2"/>
        <v>0</v>
      </c>
      <c r="F140" s="51">
        <v>0</v>
      </c>
      <c r="G140" s="51">
        <v>0</v>
      </c>
      <c r="H140" s="17">
        <f t="shared" si="3"/>
        <v>0</v>
      </c>
    </row>
    <row r="141" spans="1:8" s="15" customFormat="1" x14ac:dyDescent="0.25">
      <c r="A141" s="49" t="s">
        <v>241</v>
      </c>
      <c r="B141" s="50" t="s">
        <v>242</v>
      </c>
      <c r="C141" s="51">
        <v>743914012</v>
      </c>
      <c r="D141" s="51">
        <v>132169231.14</v>
      </c>
      <c r="E141" s="17">
        <f t="shared" ref="E141:E157" si="4">C141+D141</f>
        <v>876083243.13999999</v>
      </c>
      <c r="F141" s="51">
        <v>876083243.13999999</v>
      </c>
      <c r="G141" s="51">
        <v>868109226.70000005</v>
      </c>
      <c r="H141" s="17">
        <f t="shared" ref="H141:H157" si="5">E141-F141</f>
        <v>0</v>
      </c>
    </row>
    <row r="142" spans="1:8" s="15" customFormat="1" x14ac:dyDescent="0.25">
      <c r="A142" s="49" t="s">
        <v>243</v>
      </c>
      <c r="B142" s="50" t="s">
        <v>112</v>
      </c>
      <c r="C142" s="51">
        <v>68868838</v>
      </c>
      <c r="D142" s="51">
        <v>-68868838</v>
      </c>
      <c r="E142" s="17">
        <f t="shared" si="4"/>
        <v>0</v>
      </c>
      <c r="F142" s="51">
        <v>0</v>
      </c>
      <c r="G142" s="51">
        <v>0</v>
      </c>
      <c r="H142" s="17">
        <f t="shared" si="5"/>
        <v>0</v>
      </c>
    </row>
    <row r="143" spans="1:8" s="15" customFormat="1" ht="13.15" customHeight="1" x14ac:dyDescent="0.25">
      <c r="A143" s="49" t="s">
        <v>244</v>
      </c>
      <c r="B143" s="50" t="s">
        <v>287</v>
      </c>
      <c r="C143" s="51">
        <v>9382974795</v>
      </c>
      <c r="D143" s="51">
        <v>416485541.81</v>
      </c>
      <c r="E143" s="17">
        <f t="shared" si="4"/>
        <v>9799460336.8099995</v>
      </c>
      <c r="F143" s="51">
        <v>9799460336.8099995</v>
      </c>
      <c r="G143" s="51">
        <v>9799460336.8099995</v>
      </c>
      <c r="H143" s="17">
        <f t="shared" si="5"/>
        <v>0</v>
      </c>
    </row>
    <row r="144" spans="1:8" s="15" customFormat="1" x14ac:dyDescent="0.25">
      <c r="A144" s="49" t="s">
        <v>245</v>
      </c>
      <c r="B144" s="50" t="s">
        <v>246</v>
      </c>
      <c r="C144" s="51">
        <v>2342010826</v>
      </c>
      <c r="D144" s="51">
        <v>45319019.789999999</v>
      </c>
      <c r="E144" s="17">
        <f t="shared" si="4"/>
        <v>2387329845.79</v>
      </c>
      <c r="F144" s="51">
        <v>2387329845.79</v>
      </c>
      <c r="G144" s="51">
        <v>2387329845.79</v>
      </c>
      <c r="H144" s="17">
        <f t="shared" si="5"/>
        <v>0</v>
      </c>
    </row>
    <row r="145" spans="1:8" s="15" customFormat="1" x14ac:dyDescent="0.25">
      <c r="A145" s="49" t="s">
        <v>247</v>
      </c>
      <c r="B145" s="50" t="s">
        <v>248</v>
      </c>
      <c r="C145" s="51">
        <v>278625689</v>
      </c>
      <c r="D145" s="51">
        <v>6849050.8200000003</v>
      </c>
      <c r="E145" s="17">
        <f t="shared" si="4"/>
        <v>285474739.81999999</v>
      </c>
      <c r="F145" s="51">
        <v>285474739.81999999</v>
      </c>
      <c r="G145" s="51">
        <v>285474739.81999999</v>
      </c>
      <c r="H145" s="17">
        <f t="shared" si="5"/>
        <v>0</v>
      </c>
    </row>
    <row r="146" spans="1:8" s="15" customFormat="1" ht="20.25" customHeight="1" x14ac:dyDescent="0.25">
      <c r="A146" s="49" t="s">
        <v>1209</v>
      </c>
      <c r="B146" s="50" t="s">
        <v>1210</v>
      </c>
      <c r="C146" s="51">
        <v>0</v>
      </c>
      <c r="D146" s="51">
        <v>1350986790.3800001</v>
      </c>
      <c r="E146" s="17">
        <f t="shared" si="4"/>
        <v>1350986790.3800001</v>
      </c>
      <c r="F146" s="51">
        <v>1350986790.3800001</v>
      </c>
      <c r="G146" s="51">
        <v>1350986790.3800001</v>
      </c>
      <c r="H146" s="17">
        <f t="shared" si="5"/>
        <v>0</v>
      </c>
    </row>
    <row r="147" spans="1:8" s="15" customFormat="1" x14ac:dyDescent="0.25">
      <c r="A147" s="49" t="s">
        <v>249</v>
      </c>
      <c r="B147" s="50" t="s">
        <v>250</v>
      </c>
      <c r="C147" s="51">
        <v>4882597240</v>
      </c>
      <c r="D147" s="51">
        <v>357665108.93000001</v>
      </c>
      <c r="E147" s="17">
        <f t="shared" si="4"/>
        <v>5240262348.9300003</v>
      </c>
      <c r="F147" s="51">
        <v>5240262348.9300003</v>
      </c>
      <c r="G147" s="51">
        <v>5240262348.9300003</v>
      </c>
      <c r="H147" s="17">
        <f t="shared" si="5"/>
        <v>0</v>
      </c>
    </row>
    <row r="148" spans="1:8" s="15" customFormat="1" x14ac:dyDescent="0.25">
      <c r="A148" s="49" t="s">
        <v>251</v>
      </c>
      <c r="B148" s="50" t="s">
        <v>188</v>
      </c>
      <c r="C148" s="51">
        <v>1019045600</v>
      </c>
      <c r="D148" s="51">
        <v>-442022321.85000002</v>
      </c>
      <c r="E148" s="17">
        <f t="shared" si="4"/>
        <v>577023278.14999998</v>
      </c>
      <c r="F148" s="51">
        <v>577023278.14999998</v>
      </c>
      <c r="G148" s="51">
        <v>577023278.14999998</v>
      </c>
      <c r="H148" s="17">
        <f t="shared" si="5"/>
        <v>0</v>
      </c>
    </row>
    <row r="149" spans="1:8" s="15" customFormat="1" ht="15" hidden="1" customHeight="1" x14ac:dyDescent="0.25">
      <c r="A149" s="49" t="s">
        <v>252</v>
      </c>
      <c r="B149" s="50" t="s">
        <v>184</v>
      </c>
      <c r="C149" s="51">
        <v>21988418</v>
      </c>
      <c r="D149" s="51">
        <v>514549.27</v>
      </c>
      <c r="E149" s="17">
        <f t="shared" si="4"/>
        <v>22502967.27</v>
      </c>
      <c r="F149" s="51">
        <v>22502967.27</v>
      </c>
      <c r="G149" s="51">
        <v>22502967.27</v>
      </c>
      <c r="H149" s="17">
        <f t="shared" si="5"/>
        <v>0</v>
      </c>
    </row>
    <row r="150" spans="1:8" s="35" customFormat="1" x14ac:dyDescent="0.25">
      <c r="A150" s="46" t="s">
        <v>253</v>
      </c>
      <c r="B150" s="47" t="s">
        <v>254</v>
      </c>
      <c r="C150" s="48">
        <v>1861994574</v>
      </c>
      <c r="D150" s="48">
        <v>458229399.44999993</v>
      </c>
      <c r="E150" s="16">
        <f t="shared" si="4"/>
        <v>2320223973.4499998</v>
      </c>
      <c r="F150" s="48">
        <v>2320223973.4499998</v>
      </c>
      <c r="G150" s="48">
        <v>2305182292.9200001</v>
      </c>
      <c r="H150" s="16">
        <f t="shared" si="5"/>
        <v>0</v>
      </c>
    </row>
    <row r="151" spans="1:8" s="35" customFormat="1" x14ac:dyDescent="0.25">
      <c r="A151" s="46" t="s">
        <v>255</v>
      </c>
      <c r="B151" s="47" t="s">
        <v>254</v>
      </c>
      <c r="C151" s="48">
        <v>1861994574</v>
      </c>
      <c r="D151" s="48">
        <v>458229399.44999993</v>
      </c>
      <c r="E151" s="16">
        <f t="shared" si="4"/>
        <v>2320223973.4499998</v>
      </c>
      <c r="F151" s="48">
        <v>2320223973.4499998</v>
      </c>
      <c r="G151" s="48">
        <v>2305182292.9200001</v>
      </c>
      <c r="H151" s="16">
        <f t="shared" si="5"/>
        <v>0</v>
      </c>
    </row>
    <row r="152" spans="1:8" s="15" customFormat="1" x14ac:dyDescent="0.25">
      <c r="A152" s="49" t="s">
        <v>256</v>
      </c>
      <c r="B152" s="50" t="s">
        <v>257</v>
      </c>
      <c r="C152" s="51">
        <v>6547705</v>
      </c>
      <c r="D152" s="51">
        <v>1441505.02</v>
      </c>
      <c r="E152" s="51">
        <f t="shared" si="4"/>
        <v>7989210.0199999996</v>
      </c>
      <c r="F152" s="51">
        <v>7989210.0199999996</v>
      </c>
      <c r="G152" s="51">
        <v>7989210.0199999996</v>
      </c>
      <c r="H152" s="56">
        <f t="shared" si="5"/>
        <v>0</v>
      </c>
    </row>
    <row r="153" spans="1:8" s="15" customFormat="1" ht="15" hidden="1" customHeight="1" x14ac:dyDescent="0.25">
      <c r="A153" s="49" t="s">
        <v>258</v>
      </c>
      <c r="B153" s="50" t="s">
        <v>259</v>
      </c>
      <c r="C153" s="51">
        <v>53375396</v>
      </c>
      <c r="D153" s="51">
        <v>1924330.13</v>
      </c>
      <c r="E153" s="51">
        <f t="shared" si="4"/>
        <v>55299726.130000003</v>
      </c>
      <c r="F153" s="51">
        <v>55299726.130000003</v>
      </c>
      <c r="G153" s="51">
        <v>55238967.549999997</v>
      </c>
      <c r="H153" s="56">
        <f t="shared" si="5"/>
        <v>0</v>
      </c>
    </row>
    <row r="154" spans="1:8" s="15" customFormat="1" x14ac:dyDescent="0.25">
      <c r="A154" s="49" t="s">
        <v>260</v>
      </c>
      <c r="B154" s="50" t="s">
        <v>261</v>
      </c>
      <c r="C154" s="51">
        <v>359870710</v>
      </c>
      <c r="D154" s="51">
        <v>41441547.380000003</v>
      </c>
      <c r="E154" s="51">
        <f t="shared" si="4"/>
        <v>401312257.38</v>
      </c>
      <c r="F154" s="51">
        <v>401312257.38</v>
      </c>
      <c r="G154" s="51">
        <v>398014889.23000002</v>
      </c>
      <c r="H154" s="56">
        <f t="shared" si="5"/>
        <v>0</v>
      </c>
    </row>
    <row r="155" spans="1:8" s="15" customFormat="1" x14ac:dyDescent="0.25">
      <c r="A155" s="49" t="s">
        <v>262</v>
      </c>
      <c r="B155" s="50" t="s">
        <v>263</v>
      </c>
      <c r="C155" s="51">
        <v>1324071309</v>
      </c>
      <c r="D155" s="51">
        <v>491551470.9199999</v>
      </c>
      <c r="E155" s="51">
        <f t="shared" si="4"/>
        <v>1815622779.9199998</v>
      </c>
      <c r="F155" s="51">
        <v>1815622779.9200001</v>
      </c>
      <c r="G155" s="51">
        <v>1810909226.1199999</v>
      </c>
      <c r="H155" s="56">
        <f t="shared" si="5"/>
        <v>0</v>
      </c>
    </row>
    <row r="156" spans="1:8" s="15" customFormat="1" x14ac:dyDescent="0.25">
      <c r="A156" s="49" t="s">
        <v>264</v>
      </c>
      <c r="B156" s="50" t="s">
        <v>265</v>
      </c>
      <c r="C156" s="51">
        <v>100000000</v>
      </c>
      <c r="D156" s="51">
        <v>-60000000</v>
      </c>
      <c r="E156" s="51">
        <f t="shared" si="4"/>
        <v>40000000</v>
      </c>
      <c r="F156" s="51">
        <v>40000000</v>
      </c>
      <c r="G156" s="51">
        <v>33030000</v>
      </c>
      <c r="H156" s="56">
        <f t="shared" si="5"/>
        <v>0</v>
      </c>
    </row>
    <row r="157" spans="1:8" s="15" customFormat="1" x14ac:dyDescent="0.25">
      <c r="A157" s="49" t="s">
        <v>266</v>
      </c>
      <c r="B157" s="50" t="s">
        <v>207</v>
      </c>
      <c r="C157" s="51">
        <v>18129454</v>
      </c>
      <c r="D157" s="51">
        <v>-18129454</v>
      </c>
      <c r="E157" s="51">
        <f t="shared" si="4"/>
        <v>0</v>
      </c>
      <c r="F157" s="51">
        <v>0</v>
      </c>
      <c r="G157" s="51">
        <v>0</v>
      </c>
      <c r="H157" s="56">
        <f t="shared" si="5"/>
        <v>0</v>
      </c>
    </row>
    <row r="158" spans="1:8" s="15" customFormat="1" x14ac:dyDescent="0.25">
      <c r="A158" s="4"/>
      <c r="B158" s="5"/>
      <c r="C158" s="6"/>
      <c r="D158" s="6"/>
      <c r="E158" s="6"/>
      <c r="F158" s="6"/>
      <c r="G158" s="6"/>
      <c r="H158" s="6"/>
    </row>
    <row r="159" spans="1:8" x14ac:dyDescent="0.25">
      <c r="A159" s="7"/>
      <c r="B159" s="8" t="s">
        <v>12</v>
      </c>
      <c r="C159" s="10">
        <f>C150+C128+C15</f>
        <v>44364458443</v>
      </c>
      <c r="D159" s="10">
        <f t="shared" ref="D159:H159" si="6">D150+D128+D15</f>
        <v>4861828035.9700003</v>
      </c>
      <c r="E159" s="10">
        <f t="shared" si="6"/>
        <v>49226286478.970001</v>
      </c>
      <c r="F159" s="10">
        <f t="shared" si="6"/>
        <v>49226286478.970001</v>
      </c>
      <c r="G159" s="10">
        <f t="shared" si="6"/>
        <v>48310470147.980003</v>
      </c>
      <c r="H159" s="10">
        <f t="shared" si="6"/>
        <v>0</v>
      </c>
    </row>
    <row r="162" spans="6:6" x14ac:dyDescent="0.25">
      <c r="F162" s="14"/>
    </row>
    <row r="163" spans="6:6" x14ac:dyDescent="0.25">
      <c r="F163" s="14"/>
    </row>
    <row r="164" spans="6:6" x14ac:dyDescent="0.25">
      <c r="F164" s="14"/>
    </row>
  </sheetData>
  <mergeCells count="9">
    <mergeCell ref="C8:G8"/>
    <mergeCell ref="H8:H9"/>
    <mergeCell ref="A5:H5"/>
    <mergeCell ref="A1:H1"/>
    <mergeCell ref="A2:H2"/>
    <mergeCell ref="A3:H3"/>
    <mergeCell ref="A4:H4"/>
    <mergeCell ref="A6:H6"/>
    <mergeCell ref="A8:B10"/>
  </mergeCells>
  <printOptions horizontalCentered="1"/>
  <pageMargins left="0.39370078740157483" right="0.39370078740157483" top="0.59055118110236227" bottom="0.39370078740157483" header="0.31496062992125984" footer="0.31496062992125984"/>
  <pageSetup scale="90" firstPageNumber="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opLeftCell="A7" workbookViewId="0">
      <selection activeCell="F13" sqref="F13"/>
    </sheetView>
  </sheetViews>
  <sheetFormatPr baseColWidth="10" defaultRowHeight="15" x14ac:dyDescent="0.25"/>
  <cols>
    <col min="1" max="1" width="9.5703125" customWidth="1"/>
    <col min="2" max="2" width="55.5703125" customWidth="1"/>
    <col min="3" max="3" width="12" customWidth="1"/>
    <col min="4" max="5" width="12.42578125" customWidth="1"/>
    <col min="6" max="6" width="12" customWidth="1"/>
    <col min="7" max="7" width="11.85546875" customWidth="1"/>
    <col min="8" max="8" width="13.140625" customWidth="1"/>
  </cols>
  <sheetData>
    <row r="1" spans="1:8" x14ac:dyDescent="0.25">
      <c r="A1" s="85" t="s">
        <v>1205</v>
      </c>
      <c r="B1" s="86"/>
      <c r="C1" s="86"/>
      <c r="D1" s="86"/>
      <c r="E1" s="86"/>
      <c r="F1" s="86"/>
      <c r="G1" s="86"/>
      <c r="H1" s="87"/>
    </row>
    <row r="2" spans="1:8" x14ac:dyDescent="0.25">
      <c r="A2" s="88" t="s">
        <v>278</v>
      </c>
      <c r="B2" s="89"/>
      <c r="C2" s="89"/>
      <c r="D2" s="89"/>
      <c r="E2" s="89"/>
      <c r="F2" s="89"/>
      <c r="G2" s="89"/>
      <c r="H2" s="90"/>
    </row>
    <row r="3" spans="1:8" x14ac:dyDescent="0.25">
      <c r="A3" s="82" t="s">
        <v>0</v>
      </c>
      <c r="B3" s="83"/>
      <c r="C3" s="83"/>
      <c r="D3" s="83"/>
      <c r="E3" s="83"/>
      <c r="F3" s="83"/>
      <c r="G3" s="83"/>
      <c r="H3" s="84"/>
    </row>
    <row r="4" spans="1:8" x14ac:dyDescent="0.25">
      <c r="A4" s="82" t="s">
        <v>1</v>
      </c>
      <c r="B4" s="83"/>
      <c r="C4" s="83"/>
      <c r="D4" s="83"/>
      <c r="E4" s="83"/>
      <c r="F4" s="83"/>
      <c r="G4" s="83"/>
      <c r="H4" s="84"/>
    </row>
    <row r="5" spans="1:8" x14ac:dyDescent="0.25">
      <c r="A5" s="82" t="s">
        <v>629</v>
      </c>
      <c r="B5" s="83"/>
      <c r="C5" s="83"/>
      <c r="D5" s="83"/>
      <c r="E5" s="83"/>
      <c r="F5" s="83"/>
      <c r="G5" s="83"/>
      <c r="H5" s="84"/>
    </row>
    <row r="6" spans="1:8" s="11" customFormat="1" x14ac:dyDescent="0.25">
      <c r="A6" s="82" t="s">
        <v>1269</v>
      </c>
      <c r="B6" s="83"/>
      <c r="C6" s="83"/>
      <c r="D6" s="83"/>
      <c r="E6" s="83"/>
      <c r="F6" s="83"/>
      <c r="G6" s="83"/>
      <c r="H6" s="84"/>
    </row>
    <row r="7" spans="1:8" x14ac:dyDescent="0.25">
      <c r="A7" s="91" t="s">
        <v>277</v>
      </c>
      <c r="B7" s="92"/>
      <c r="C7" s="92"/>
      <c r="D7" s="92"/>
      <c r="E7" s="92"/>
      <c r="F7" s="92"/>
      <c r="G7" s="92"/>
      <c r="H7" s="93"/>
    </row>
    <row r="8" spans="1:8" ht="12.75" customHeight="1" x14ac:dyDescent="0.25">
      <c r="A8" s="1"/>
      <c r="B8" s="1"/>
      <c r="C8" s="1"/>
      <c r="D8" s="1"/>
      <c r="E8" s="1"/>
      <c r="F8" s="1"/>
      <c r="G8" s="1"/>
      <c r="H8" s="1"/>
    </row>
    <row r="9" spans="1:8" x14ac:dyDescent="0.25">
      <c r="A9" s="94" t="s">
        <v>2</v>
      </c>
      <c r="B9" s="100"/>
      <c r="C9" s="77" t="s">
        <v>3</v>
      </c>
      <c r="D9" s="78"/>
      <c r="E9" s="78"/>
      <c r="F9" s="78"/>
      <c r="G9" s="79"/>
      <c r="H9" s="105" t="s">
        <v>4</v>
      </c>
    </row>
    <row r="10" spans="1:8" ht="36" x14ac:dyDescent="0.25">
      <c r="A10" s="101"/>
      <c r="B10" s="102"/>
      <c r="C10" s="2" t="s">
        <v>5</v>
      </c>
      <c r="D10" s="21" t="s">
        <v>6</v>
      </c>
      <c r="E10" s="2" t="s">
        <v>7</v>
      </c>
      <c r="F10" s="2" t="s">
        <v>8</v>
      </c>
      <c r="G10" s="2" t="s">
        <v>9</v>
      </c>
      <c r="H10" s="105"/>
    </row>
    <row r="11" spans="1:8" x14ac:dyDescent="0.25">
      <c r="A11" s="103"/>
      <c r="B11" s="104"/>
      <c r="C11" s="3">
        <v>1</v>
      </c>
      <c r="D11" s="3">
        <v>2</v>
      </c>
      <c r="E11" s="3" t="s">
        <v>10</v>
      </c>
      <c r="F11" s="3">
        <v>4</v>
      </c>
      <c r="G11" s="3">
        <v>5</v>
      </c>
      <c r="H11" s="3" t="s">
        <v>11</v>
      </c>
    </row>
    <row r="12" spans="1:8" ht="4.9000000000000004" customHeight="1" x14ac:dyDescent="0.25">
      <c r="A12" s="12"/>
      <c r="B12" s="13"/>
      <c r="C12" s="16"/>
      <c r="D12" s="16"/>
      <c r="E12" s="16"/>
      <c r="F12" s="16"/>
      <c r="G12" s="16"/>
      <c r="H12" s="16"/>
    </row>
    <row r="13" spans="1:8" s="15" customFormat="1" x14ac:dyDescent="0.25">
      <c r="A13" s="29" t="s">
        <v>275</v>
      </c>
      <c r="B13" s="31" t="s">
        <v>276</v>
      </c>
      <c r="C13" s="16">
        <f>C14+C26+C32+C34+C36</f>
        <v>264656852</v>
      </c>
      <c r="D13" s="16">
        <f t="shared" ref="D13:H13" si="0">D14+D26+D32+D34+D36</f>
        <v>467190780.27999997</v>
      </c>
      <c r="E13" s="16">
        <f t="shared" si="0"/>
        <v>731847632.27999997</v>
      </c>
      <c r="F13" s="16">
        <f t="shared" si="0"/>
        <v>731847632.27999997</v>
      </c>
      <c r="G13" s="16">
        <f t="shared" si="0"/>
        <v>656041093.31999993</v>
      </c>
      <c r="H13" s="16">
        <f t="shared" si="0"/>
        <v>0</v>
      </c>
    </row>
    <row r="14" spans="1:8" s="15" customFormat="1" x14ac:dyDescent="0.25">
      <c r="A14" s="25" t="s">
        <v>94</v>
      </c>
      <c r="B14" s="24" t="s">
        <v>95</v>
      </c>
      <c r="C14" s="16">
        <v>23666053</v>
      </c>
      <c r="D14" s="16">
        <v>-448442.85</v>
      </c>
      <c r="E14" s="16">
        <v>23217610.149999999</v>
      </c>
      <c r="F14" s="16">
        <v>23217610.149999999</v>
      </c>
      <c r="G14" s="16">
        <v>22505465.960000001</v>
      </c>
      <c r="H14" s="16">
        <v>0</v>
      </c>
    </row>
    <row r="15" spans="1:8" s="15" customFormat="1" x14ac:dyDescent="0.25">
      <c r="A15" s="26" t="s">
        <v>630</v>
      </c>
      <c r="B15" s="23" t="s">
        <v>300</v>
      </c>
      <c r="C15" s="17">
        <v>7000055</v>
      </c>
      <c r="D15" s="17">
        <v>713941.32</v>
      </c>
      <c r="E15" s="17">
        <v>7713996.3200000003</v>
      </c>
      <c r="F15" s="17">
        <v>7713996.3200000003</v>
      </c>
      <c r="G15" s="17">
        <v>7552002.3300000001</v>
      </c>
      <c r="H15" s="17">
        <v>0</v>
      </c>
    </row>
    <row r="16" spans="1:8" s="15" customFormat="1" x14ac:dyDescent="0.25">
      <c r="A16" s="26" t="s">
        <v>631</v>
      </c>
      <c r="B16" s="23" t="s">
        <v>632</v>
      </c>
      <c r="C16" s="17">
        <v>1349588</v>
      </c>
      <c r="D16" s="17">
        <v>161611.22</v>
      </c>
      <c r="E16" s="17">
        <v>1511199.22</v>
      </c>
      <c r="F16" s="17">
        <v>1511199.22</v>
      </c>
      <c r="G16" s="17">
        <v>1476694</v>
      </c>
      <c r="H16" s="17">
        <v>0</v>
      </c>
    </row>
    <row r="17" spans="1:8" s="15" customFormat="1" x14ac:dyDescent="0.25">
      <c r="A17" s="26" t="s">
        <v>633</v>
      </c>
      <c r="B17" s="23" t="s">
        <v>634</v>
      </c>
      <c r="C17" s="17">
        <v>3072379</v>
      </c>
      <c r="D17" s="17">
        <v>1135349.97</v>
      </c>
      <c r="E17" s="17">
        <v>4207728.97</v>
      </c>
      <c r="F17" s="17">
        <v>4207728.97</v>
      </c>
      <c r="G17" s="17">
        <v>4032755.19</v>
      </c>
      <c r="H17" s="17">
        <v>0</v>
      </c>
    </row>
    <row r="18" spans="1:8" s="15" customFormat="1" x14ac:dyDescent="0.25">
      <c r="A18" s="26" t="s">
        <v>635</v>
      </c>
      <c r="B18" s="23" t="s">
        <v>636</v>
      </c>
      <c r="C18" s="17">
        <v>1010512</v>
      </c>
      <c r="D18" s="17">
        <v>-175682.4</v>
      </c>
      <c r="E18" s="17">
        <v>834829.6</v>
      </c>
      <c r="F18" s="17">
        <v>834829.6</v>
      </c>
      <c r="G18" s="17">
        <v>796338.86</v>
      </c>
      <c r="H18" s="17">
        <v>0</v>
      </c>
    </row>
    <row r="19" spans="1:8" s="15" customFormat="1" x14ac:dyDescent="0.25">
      <c r="A19" s="26" t="s">
        <v>637</v>
      </c>
      <c r="B19" s="23" t="s">
        <v>638</v>
      </c>
      <c r="C19" s="17">
        <v>1653894</v>
      </c>
      <c r="D19" s="17">
        <v>-20924.259999999998</v>
      </c>
      <c r="E19" s="17">
        <v>1632969.74</v>
      </c>
      <c r="F19" s="17">
        <v>1632969.74</v>
      </c>
      <c r="G19" s="17">
        <v>1603847.17</v>
      </c>
      <c r="H19" s="17">
        <v>0</v>
      </c>
    </row>
    <row r="20" spans="1:8" s="15" customFormat="1" x14ac:dyDescent="0.25">
      <c r="A20" s="26" t="s">
        <v>639</v>
      </c>
      <c r="B20" s="23" t="s">
        <v>1230</v>
      </c>
      <c r="C20" s="17">
        <v>1048166</v>
      </c>
      <c r="D20" s="17">
        <v>-248955.14</v>
      </c>
      <c r="E20" s="17">
        <v>799210.86</v>
      </c>
      <c r="F20" s="17">
        <v>799210.86</v>
      </c>
      <c r="G20" s="17">
        <v>790628.91</v>
      </c>
      <c r="H20" s="17">
        <v>0</v>
      </c>
    </row>
    <row r="21" spans="1:8" s="15" customFormat="1" x14ac:dyDescent="0.25">
      <c r="A21" s="26" t="s">
        <v>640</v>
      </c>
      <c r="B21" s="23" t="s">
        <v>641</v>
      </c>
      <c r="C21" s="17">
        <v>2727245</v>
      </c>
      <c r="D21" s="17">
        <v>-920400.63</v>
      </c>
      <c r="E21" s="17">
        <v>1806844.37</v>
      </c>
      <c r="F21" s="17">
        <v>1806844.37</v>
      </c>
      <c r="G21" s="17">
        <v>1737589.04</v>
      </c>
      <c r="H21" s="17">
        <v>0</v>
      </c>
    </row>
    <row r="22" spans="1:8" s="15" customFormat="1" x14ac:dyDescent="0.25">
      <c r="A22" s="26" t="s">
        <v>642</v>
      </c>
      <c r="B22" s="23" t="s">
        <v>643</v>
      </c>
      <c r="C22" s="17">
        <v>1686802</v>
      </c>
      <c r="D22" s="17">
        <v>-322143.01</v>
      </c>
      <c r="E22" s="17">
        <v>1364658.99</v>
      </c>
      <c r="F22" s="17">
        <v>1364658.99</v>
      </c>
      <c r="G22" s="17">
        <v>1308767.8700000001</v>
      </c>
      <c r="H22" s="17">
        <v>0</v>
      </c>
    </row>
    <row r="23" spans="1:8" s="15" customFormat="1" x14ac:dyDescent="0.25">
      <c r="A23" s="26" t="s">
        <v>644</v>
      </c>
      <c r="B23" s="23" t="s">
        <v>645</v>
      </c>
      <c r="C23" s="17">
        <v>1571320</v>
      </c>
      <c r="D23" s="17">
        <v>-222895.95000000004</v>
      </c>
      <c r="E23" s="17">
        <v>1348424.05</v>
      </c>
      <c r="F23" s="17">
        <v>1348424.05</v>
      </c>
      <c r="G23" s="17">
        <v>1285101.98</v>
      </c>
      <c r="H23" s="17">
        <v>0</v>
      </c>
    </row>
    <row r="24" spans="1:8" s="15" customFormat="1" x14ac:dyDescent="0.25">
      <c r="A24" s="26" t="s">
        <v>646</v>
      </c>
      <c r="B24" s="23" t="s">
        <v>647</v>
      </c>
      <c r="C24" s="17">
        <v>1370605</v>
      </c>
      <c r="D24" s="17">
        <v>22055.89</v>
      </c>
      <c r="E24" s="17">
        <v>1392660.89</v>
      </c>
      <c r="F24" s="17">
        <v>1392660.89</v>
      </c>
      <c r="G24" s="17">
        <v>1329668.08</v>
      </c>
      <c r="H24" s="17">
        <v>0</v>
      </c>
    </row>
    <row r="25" spans="1:8" s="15" customFormat="1" x14ac:dyDescent="0.25">
      <c r="A25" s="26" t="s">
        <v>648</v>
      </c>
      <c r="B25" s="23" t="s">
        <v>649</v>
      </c>
      <c r="C25" s="17">
        <v>1175487</v>
      </c>
      <c r="D25" s="17">
        <v>-570399.86</v>
      </c>
      <c r="E25" s="17">
        <v>605087.14</v>
      </c>
      <c r="F25" s="17">
        <v>605087.14</v>
      </c>
      <c r="G25" s="17">
        <v>592072.53</v>
      </c>
      <c r="H25" s="17">
        <v>0</v>
      </c>
    </row>
    <row r="26" spans="1:8" s="15" customFormat="1" x14ac:dyDescent="0.25">
      <c r="A26" s="25" t="s">
        <v>96</v>
      </c>
      <c r="B26" s="24" t="s">
        <v>97</v>
      </c>
      <c r="C26" s="16">
        <v>100958767</v>
      </c>
      <c r="D26" s="16">
        <v>491600213.94999999</v>
      </c>
      <c r="E26" s="16">
        <v>592558980.95000005</v>
      </c>
      <c r="F26" s="16">
        <v>592558980.95000005</v>
      </c>
      <c r="G26" s="16">
        <v>547441598.79999995</v>
      </c>
      <c r="H26" s="16">
        <v>0</v>
      </c>
    </row>
    <row r="27" spans="1:8" s="15" customFormat="1" x14ac:dyDescent="0.25">
      <c r="A27" s="26" t="s">
        <v>650</v>
      </c>
      <c r="B27" s="23" t="s">
        <v>651</v>
      </c>
      <c r="C27" s="17">
        <v>25446489</v>
      </c>
      <c r="D27" s="17">
        <v>-6010287.3700000001</v>
      </c>
      <c r="E27" s="17">
        <v>19436201.629999999</v>
      </c>
      <c r="F27" s="17">
        <v>19436201.629999999</v>
      </c>
      <c r="G27" s="17">
        <v>19282252.140000001</v>
      </c>
      <c r="H27" s="17">
        <v>0</v>
      </c>
    </row>
    <row r="28" spans="1:8" s="15" customFormat="1" x14ac:dyDescent="0.25">
      <c r="A28" s="26" t="s">
        <v>652</v>
      </c>
      <c r="B28" s="23" t="s">
        <v>581</v>
      </c>
      <c r="C28" s="17">
        <v>7547278</v>
      </c>
      <c r="D28" s="17">
        <v>-14183.56</v>
      </c>
      <c r="E28" s="17">
        <v>7533094.4400000004</v>
      </c>
      <c r="F28" s="17">
        <v>7533094.4400000004</v>
      </c>
      <c r="G28" s="17">
        <v>7517470.4400000004</v>
      </c>
      <c r="H28" s="17">
        <v>0</v>
      </c>
    </row>
    <row r="29" spans="1:8" s="15" customFormat="1" x14ac:dyDescent="0.25">
      <c r="A29" s="26" t="s">
        <v>653</v>
      </c>
      <c r="B29" s="23" t="s">
        <v>654</v>
      </c>
      <c r="C29" s="17">
        <v>3500000</v>
      </c>
      <c r="D29" s="17">
        <v>432029154.88</v>
      </c>
      <c r="E29" s="17">
        <v>435529154.88</v>
      </c>
      <c r="F29" s="17">
        <v>435529154.88</v>
      </c>
      <c r="G29" s="17">
        <v>425887579.43000001</v>
      </c>
      <c r="H29" s="17">
        <v>0</v>
      </c>
    </row>
    <row r="30" spans="1:8" s="15" customFormat="1" x14ac:dyDescent="0.25">
      <c r="A30" s="26" t="s">
        <v>655</v>
      </c>
      <c r="B30" s="23" t="s">
        <v>656</v>
      </c>
      <c r="C30" s="17">
        <v>14565000</v>
      </c>
      <c r="D30" s="17">
        <v>73148030.230000004</v>
      </c>
      <c r="E30" s="17">
        <v>87713030.230000004</v>
      </c>
      <c r="F30" s="17">
        <v>87713030.230000004</v>
      </c>
      <c r="G30" s="17">
        <v>71354604.030000001</v>
      </c>
      <c r="H30" s="17">
        <v>0</v>
      </c>
    </row>
    <row r="31" spans="1:8" s="15" customFormat="1" x14ac:dyDescent="0.25">
      <c r="A31" s="26" t="s">
        <v>657</v>
      </c>
      <c r="B31" s="23" t="s">
        <v>658</v>
      </c>
      <c r="C31" s="17">
        <v>49900000</v>
      </c>
      <c r="D31" s="17">
        <v>-7552500.2300000004</v>
      </c>
      <c r="E31" s="17">
        <v>42347499.770000003</v>
      </c>
      <c r="F31" s="17">
        <v>42347499.770000003</v>
      </c>
      <c r="G31" s="17">
        <v>23399692.760000002</v>
      </c>
      <c r="H31" s="17">
        <v>0</v>
      </c>
    </row>
    <row r="32" spans="1:8" s="15" customFormat="1" x14ac:dyDescent="0.25">
      <c r="A32" s="25" t="s">
        <v>98</v>
      </c>
      <c r="B32" s="24" t="s">
        <v>30</v>
      </c>
      <c r="C32" s="16">
        <v>72373140</v>
      </c>
      <c r="D32" s="16">
        <v>6277497.1799999997</v>
      </c>
      <c r="E32" s="16">
        <v>78650637.180000007</v>
      </c>
      <c r="F32" s="16">
        <v>78650637.180000007</v>
      </c>
      <c r="G32" s="16">
        <v>50983622.560000002</v>
      </c>
      <c r="H32" s="16">
        <v>0</v>
      </c>
    </row>
    <row r="33" spans="1:8" s="15" customFormat="1" x14ac:dyDescent="0.25">
      <c r="A33" s="26" t="s">
        <v>659</v>
      </c>
      <c r="B33" s="23" t="s">
        <v>660</v>
      </c>
      <c r="C33" s="17">
        <v>72373140</v>
      </c>
      <c r="D33" s="17">
        <v>6277497.1799999997</v>
      </c>
      <c r="E33" s="17">
        <v>78650637.180000007</v>
      </c>
      <c r="F33" s="17">
        <v>78650637.180000007</v>
      </c>
      <c r="G33" s="17">
        <v>50983622.560000002</v>
      </c>
      <c r="H33" s="17">
        <v>0</v>
      </c>
    </row>
    <row r="34" spans="1:8" s="15" customFormat="1" x14ac:dyDescent="0.25">
      <c r="A34" s="25" t="s">
        <v>99</v>
      </c>
      <c r="B34" s="24" t="s">
        <v>30</v>
      </c>
      <c r="C34" s="16">
        <v>66073730</v>
      </c>
      <c r="D34" s="16">
        <v>-28653326</v>
      </c>
      <c r="E34" s="16">
        <v>37420404</v>
      </c>
      <c r="F34" s="16">
        <v>37420404</v>
      </c>
      <c r="G34" s="16">
        <v>35110406</v>
      </c>
      <c r="H34" s="16">
        <v>0</v>
      </c>
    </row>
    <row r="35" spans="1:8" s="15" customFormat="1" x14ac:dyDescent="0.25">
      <c r="A35" s="26" t="s">
        <v>661</v>
      </c>
      <c r="B35" s="23" t="s">
        <v>662</v>
      </c>
      <c r="C35" s="17">
        <v>66073730</v>
      </c>
      <c r="D35" s="17">
        <v>-28653326</v>
      </c>
      <c r="E35" s="17">
        <v>37420404</v>
      </c>
      <c r="F35" s="17">
        <v>37420404</v>
      </c>
      <c r="G35" s="17">
        <v>35110406</v>
      </c>
      <c r="H35" s="17">
        <v>0</v>
      </c>
    </row>
    <row r="36" spans="1:8" s="15" customFormat="1" x14ac:dyDescent="0.25">
      <c r="A36" s="25" t="s">
        <v>100</v>
      </c>
      <c r="B36" s="24" t="s">
        <v>101</v>
      </c>
      <c r="C36" s="16">
        <v>1585162</v>
      </c>
      <c r="D36" s="16">
        <v>-1585162</v>
      </c>
      <c r="E36" s="16">
        <v>0</v>
      </c>
      <c r="F36" s="16">
        <v>0</v>
      </c>
      <c r="G36" s="16">
        <v>0</v>
      </c>
      <c r="H36" s="16">
        <v>0</v>
      </c>
    </row>
    <row r="37" spans="1:8" s="15" customFormat="1" x14ac:dyDescent="0.25">
      <c r="A37" s="26" t="s">
        <v>663</v>
      </c>
      <c r="B37" s="23" t="s">
        <v>101</v>
      </c>
      <c r="C37" s="17">
        <v>1585162</v>
      </c>
      <c r="D37" s="17">
        <v>-1585162</v>
      </c>
      <c r="E37" s="17">
        <v>0</v>
      </c>
      <c r="F37" s="17">
        <v>0</v>
      </c>
      <c r="G37" s="17">
        <v>0</v>
      </c>
      <c r="H37" s="17">
        <v>0</v>
      </c>
    </row>
    <row r="38" spans="1:8" s="15" customFormat="1" x14ac:dyDescent="0.25">
      <c r="A38" s="4"/>
      <c r="B38" s="28"/>
      <c r="C38" s="6"/>
      <c r="D38" s="6"/>
      <c r="E38" s="6"/>
      <c r="F38" s="6"/>
      <c r="G38" s="6"/>
      <c r="H38" s="6"/>
    </row>
    <row r="39" spans="1:8" x14ac:dyDescent="0.25">
      <c r="A39" s="7"/>
      <c r="B39" s="8" t="s">
        <v>12</v>
      </c>
      <c r="C39" s="10">
        <f>SUM(C13)</f>
        <v>264656852</v>
      </c>
      <c r="D39" s="10">
        <f t="shared" ref="D39:H39" si="1">SUM(D13)</f>
        <v>467190780.27999997</v>
      </c>
      <c r="E39" s="10">
        <f t="shared" si="1"/>
        <v>731847632.27999997</v>
      </c>
      <c r="F39" s="10">
        <f t="shared" si="1"/>
        <v>731847632.27999997</v>
      </c>
      <c r="G39" s="10">
        <f t="shared" si="1"/>
        <v>656041093.31999993</v>
      </c>
      <c r="H39" s="10">
        <f t="shared" si="1"/>
        <v>0</v>
      </c>
    </row>
  </sheetData>
  <mergeCells count="10">
    <mergeCell ref="A7:H7"/>
    <mergeCell ref="A9:B11"/>
    <mergeCell ref="C9:G9"/>
    <mergeCell ref="H9:H10"/>
    <mergeCell ref="A1:H1"/>
    <mergeCell ref="A2:H2"/>
    <mergeCell ref="A3:H3"/>
    <mergeCell ref="A4:H4"/>
    <mergeCell ref="A5:H5"/>
    <mergeCell ref="A6:H6"/>
  </mergeCells>
  <printOptions horizontalCentered="1"/>
  <pageMargins left="0.39370078740157483" right="0.39370078740157483" top="0.59055118110236227" bottom="0.39370078740157483" header="0.31496062992125984" footer="0.31496062992125984"/>
  <pageSetup paperSize="119" scale="90" firstPageNumber="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10" workbookViewId="0">
      <selection activeCell="F13" sqref="F13"/>
    </sheetView>
  </sheetViews>
  <sheetFormatPr baseColWidth="10" defaultRowHeight="15" x14ac:dyDescent="0.25"/>
  <cols>
    <col min="1" max="1" width="9.5703125" customWidth="1"/>
    <col min="2" max="2" width="55.5703125" customWidth="1"/>
    <col min="3" max="3" width="12" customWidth="1"/>
    <col min="4" max="5" width="12.42578125" customWidth="1"/>
    <col min="6" max="6" width="12" customWidth="1"/>
    <col min="7" max="7" width="11.85546875" customWidth="1"/>
    <col min="8" max="8" width="13.140625" customWidth="1"/>
  </cols>
  <sheetData>
    <row r="1" spans="1:8" x14ac:dyDescent="0.25">
      <c r="A1" s="85" t="s">
        <v>1205</v>
      </c>
      <c r="B1" s="86"/>
      <c r="C1" s="86"/>
      <c r="D1" s="86"/>
      <c r="E1" s="86"/>
      <c r="F1" s="86"/>
      <c r="G1" s="86"/>
      <c r="H1" s="87"/>
    </row>
    <row r="2" spans="1:8" x14ac:dyDescent="0.25">
      <c r="A2" s="88" t="s">
        <v>278</v>
      </c>
      <c r="B2" s="89"/>
      <c r="C2" s="89"/>
      <c r="D2" s="89"/>
      <c r="E2" s="89"/>
      <c r="F2" s="89"/>
      <c r="G2" s="89"/>
      <c r="H2" s="90"/>
    </row>
    <row r="3" spans="1:8" x14ac:dyDescent="0.25">
      <c r="A3" s="82" t="s">
        <v>0</v>
      </c>
      <c r="B3" s="83"/>
      <c r="C3" s="83"/>
      <c r="D3" s="83"/>
      <c r="E3" s="83"/>
      <c r="F3" s="83"/>
      <c r="G3" s="83"/>
      <c r="H3" s="84"/>
    </row>
    <row r="4" spans="1:8" x14ac:dyDescent="0.25">
      <c r="A4" s="82" t="s">
        <v>1</v>
      </c>
      <c r="B4" s="83"/>
      <c r="C4" s="83"/>
      <c r="D4" s="83"/>
      <c r="E4" s="83"/>
      <c r="F4" s="83"/>
      <c r="G4" s="83"/>
      <c r="H4" s="84"/>
    </row>
    <row r="5" spans="1:8" x14ac:dyDescent="0.25">
      <c r="A5" s="82" t="s">
        <v>188</v>
      </c>
      <c r="B5" s="83"/>
      <c r="C5" s="83"/>
      <c r="D5" s="83"/>
      <c r="E5" s="83"/>
      <c r="F5" s="83"/>
      <c r="G5" s="83"/>
      <c r="H5" s="84"/>
    </row>
    <row r="6" spans="1:8" s="11" customFormat="1" x14ac:dyDescent="0.25">
      <c r="A6" s="82" t="s">
        <v>1269</v>
      </c>
      <c r="B6" s="83"/>
      <c r="C6" s="83"/>
      <c r="D6" s="83"/>
      <c r="E6" s="83"/>
      <c r="F6" s="83"/>
      <c r="G6" s="83"/>
      <c r="H6" s="84"/>
    </row>
    <row r="7" spans="1:8" x14ac:dyDescent="0.25">
      <c r="A7" s="91" t="s">
        <v>277</v>
      </c>
      <c r="B7" s="92"/>
      <c r="C7" s="92"/>
      <c r="D7" s="92"/>
      <c r="E7" s="92"/>
      <c r="F7" s="92"/>
      <c r="G7" s="92"/>
      <c r="H7" s="93"/>
    </row>
    <row r="8" spans="1:8" ht="12.75" customHeight="1" x14ac:dyDescent="0.25">
      <c r="A8" s="1"/>
      <c r="B8" s="1"/>
      <c r="C8" s="1"/>
      <c r="D8" s="1"/>
      <c r="E8" s="1"/>
      <c r="F8" s="1"/>
      <c r="G8" s="1"/>
      <c r="H8" s="1"/>
    </row>
    <row r="9" spans="1:8" x14ac:dyDescent="0.25">
      <c r="A9" s="94" t="s">
        <v>2</v>
      </c>
      <c r="B9" s="100"/>
      <c r="C9" s="77" t="s">
        <v>3</v>
      </c>
      <c r="D9" s="78"/>
      <c r="E9" s="78"/>
      <c r="F9" s="78"/>
      <c r="G9" s="79"/>
      <c r="H9" s="105" t="s">
        <v>4</v>
      </c>
    </row>
    <row r="10" spans="1:8" ht="36" x14ac:dyDescent="0.25">
      <c r="A10" s="101"/>
      <c r="B10" s="102"/>
      <c r="C10" s="2" t="s">
        <v>5</v>
      </c>
      <c r="D10" s="21" t="s">
        <v>6</v>
      </c>
      <c r="E10" s="2" t="s">
        <v>7</v>
      </c>
      <c r="F10" s="2" t="s">
        <v>8</v>
      </c>
      <c r="G10" s="2" t="s">
        <v>9</v>
      </c>
      <c r="H10" s="105"/>
    </row>
    <row r="11" spans="1:8" x14ac:dyDescent="0.25">
      <c r="A11" s="103"/>
      <c r="B11" s="104"/>
      <c r="C11" s="3">
        <v>1</v>
      </c>
      <c r="D11" s="3">
        <v>2</v>
      </c>
      <c r="E11" s="3" t="s">
        <v>10</v>
      </c>
      <c r="F11" s="3">
        <v>4</v>
      </c>
      <c r="G11" s="3">
        <v>5</v>
      </c>
      <c r="H11" s="3" t="s">
        <v>11</v>
      </c>
    </row>
    <row r="12" spans="1:8" ht="4.9000000000000004" customHeight="1" x14ac:dyDescent="0.25">
      <c r="A12" s="12"/>
      <c r="B12" s="13"/>
      <c r="C12" s="16"/>
      <c r="D12" s="16"/>
      <c r="E12" s="16"/>
      <c r="F12" s="16"/>
      <c r="G12" s="16"/>
      <c r="H12" s="16"/>
    </row>
    <row r="13" spans="1:8" s="15" customFormat="1" x14ac:dyDescent="0.25">
      <c r="A13" s="29" t="s">
        <v>275</v>
      </c>
      <c r="B13" s="31" t="s">
        <v>276</v>
      </c>
      <c r="C13" s="16">
        <f>C14+C24+C28+C30+C34+C37+C39</f>
        <v>108920769</v>
      </c>
      <c r="D13" s="16">
        <f t="shared" ref="D13:H13" si="0">D14+D24+D28+D30+D34+D37+D39</f>
        <v>64340716.149999991</v>
      </c>
      <c r="E13" s="16">
        <f t="shared" si="0"/>
        <v>173261485.14999998</v>
      </c>
      <c r="F13" s="16">
        <f t="shared" si="0"/>
        <v>173261485.14999998</v>
      </c>
      <c r="G13" s="16">
        <f t="shared" si="0"/>
        <v>160999678.49000001</v>
      </c>
      <c r="H13" s="16">
        <f t="shared" si="0"/>
        <v>0</v>
      </c>
    </row>
    <row r="14" spans="1:8" s="15" customFormat="1" x14ac:dyDescent="0.25">
      <c r="A14" s="59" t="s">
        <v>102</v>
      </c>
      <c r="B14" s="47" t="s">
        <v>103</v>
      </c>
      <c r="C14" s="48">
        <v>28603393</v>
      </c>
      <c r="D14" s="48">
        <v>-2644068.85</v>
      </c>
      <c r="E14" s="48">
        <v>25959324.149999999</v>
      </c>
      <c r="F14" s="48">
        <v>25959324.149999999</v>
      </c>
      <c r="G14" s="48">
        <v>25537671.289999999</v>
      </c>
      <c r="H14" s="48">
        <v>0</v>
      </c>
    </row>
    <row r="15" spans="1:8" s="15" customFormat="1" x14ac:dyDescent="0.25">
      <c r="A15" s="60" t="s">
        <v>664</v>
      </c>
      <c r="B15" s="50" t="s">
        <v>300</v>
      </c>
      <c r="C15" s="51">
        <v>10125560</v>
      </c>
      <c r="D15" s="51">
        <v>-3330436.86</v>
      </c>
      <c r="E15" s="51">
        <v>6795123.1399999997</v>
      </c>
      <c r="F15" s="51">
        <v>6795123.1399999997</v>
      </c>
      <c r="G15" s="51">
        <v>6657464.0599999996</v>
      </c>
      <c r="H15" s="51">
        <v>0</v>
      </c>
    </row>
    <row r="16" spans="1:8" s="15" customFormat="1" x14ac:dyDescent="0.25">
      <c r="A16" s="60" t="s">
        <v>665</v>
      </c>
      <c r="B16" s="50" t="s">
        <v>666</v>
      </c>
      <c r="C16" s="51">
        <v>1377187</v>
      </c>
      <c r="D16" s="51">
        <v>686223.58</v>
      </c>
      <c r="E16" s="51">
        <v>2063410.58</v>
      </c>
      <c r="F16" s="51">
        <v>2063410.58</v>
      </c>
      <c r="G16" s="51">
        <v>2053533.78</v>
      </c>
      <c r="H16" s="51">
        <v>0</v>
      </c>
    </row>
    <row r="17" spans="1:8" s="15" customFormat="1" x14ac:dyDescent="0.25">
      <c r="A17" s="60" t="s">
        <v>667</v>
      </c>
      <c r="B17" s="50" t="s">
        <v>668</v>
      </c>
      <c r="C17" s="51">
        <v>1622191</v>
      </c>
      <c r="D17" s="51">
        <v>157312.79</v>
      </c>
      <c r="E17" s="51">
        <v>1779503.79</v>
      </c>
      <c r="F17" s="51">
        <v>1779503.79</v>
      </c>
      <c r="G17" s="51">
        <v>1771244.73</v>
      </c>
      <c r="H17" s="51">
        <v>0</v>
      </c>
    </row>
    <row r="18" spans="1:8" s="15" customFormat="1" x14ac:dyDescent="0.25">
      <c r="A18" s="60" t="s">
        <v>669</v>
      </c>
      <c r="B18" s="50" t="s">
        <v>670</v>
      </c>
      <c r="C18" s="51">
        <v>1437515</v>
      </c>
      <c r="D18" s="51">
        <v>1427374.81</v>
      </c>
      <c r="E18" s="51">
        <v>2864889.81</v>
      </c>
      <c r="F18" s="51">
        <v>2864889.81</v>
      </c>
      <c r="G18" s="51">
        <v>2843678.49</v>
      </c>
      <c r="H18" s="51">
        <v>0</v>
      </c>
    </row>
    <row r="19" spans="1:8" s="15" customFormat="1" x14ac:dyDescent="0.25">
      <c r="A19" s="60" t="s">
        <v>671</v>
      </c>
      <c r="B19" s="50" t="s">
        <v>672</v>
      </c>
      <c r="C19" s="51">
        <v>3457972</v>
      </c>
      <c r="D19" s="51">
        <v>284116.23</v>
      </c>
      <c r="E19" s="51">
        <v>3742088.23</v>
      </c>
      <c r="F19" s="51">
        <v>3742088.23</v>
      </c>
      <c r="G19" s="51">
        <v>3611615.66</v>
      </c>
      <c r="H19" s="51">
        <v>0</v>
      </c>
    </row>
    <row r="20" spans="1:8" s="15" customFormat="1" x14ac:dyDescent="0.25">
      <c r="A20" s="60" t="s">
        <v>673</v>
      </c>
      <c r="B20" s="50" t="s">
        <v>1231</v>
      </c>
      <c r="C20" s="51">
        <v>3704706</v>
      </c>
      <c r="D20" s="51">
        <v>-815238.79000000015</v>
      </c>
      <c r="E20" s="51">
        <v>2889467.21</v>
      </c>
      <c r="F20" s="51">
        <v>2889467.21</v>
      </c>
      <c r="G20" s="51">
        <v>2802696.03</v>
      </c>
      <c r="H20" s="51">
        <v>0</v>
      </c>
    </row>
    <row r="21" spans="1:8" s="15" customFormat="1" x14ac:dyDescent="0.25">
      <c r="A21" s="60" t="s">
        <v>674</v>
      </c>
      <c r="B21" s="50" t="s">
        <v>675</v>
      </c>
      <c r="C21" s="51">
        <v>4489050</v>
      </c>
      <c r="D21" s="51">
        <v>-1313705.3</v>
      </c>
      <c r="E21" s="51">
        <v>3175344.7</v>
      </c>
      <c r="F21" s="51">
        <v>3175344.7</v>
      </c>
      <c r="G21" s="51">
        <v>3164919.08</v>
      </c>
      <c r="H21" s="51">
        <v>0</v>
      </c>
    </row>
    <row r="22" spans="1:8" s="15" customFormat="1" x14ac:dyDescent="0.25">
      <c r="A22" s="60" t="s">
        <v>676</v>
      </c>
      <c r="B22" s="50" t="s">
        <v>677</v>
      </c>
      <c r="C22" s="51">
        <v>1762875</v>
      </c>
      <c r="D22" s="51">
        <v>-322892.46999999997</v>
      </c>
      <c r="E22" s="51">
        <v>1439982.53</v>
      </c>
      <c r="F22" s="51">
        <v>1439982.53</v>
      </c>
      <c r="G22" s="51">
        <v>1431726.3</v>
      </c>
      <c r="H22" s="51">
        <v>0</v>
      </c>
    </row>
    <row r="23" spans="1:8" s="15" customFormat="1" x14ac:dyDescent="0.25">
      <c r="A23" s="60" t="s">
        <v>1232</v>
      </c>
      <c r="B23" s="50" t="s">
        <v>1233</v>
      </c>
      <c r="C23" s="51">
        <v>626337</v>
      </c>
      <c r="D23" s="51">
        <v>583177.16</v>
      </c>
      <c r="E23" s="51">
        <v>1209514.1599999999</v>
      </c>
      <c r="F23" s="51">
        <v>1209514.1599999999</v>
      </c>
      <c r="G23" s="51">
        <v>1200793.1599999999</v>
      </c>
      <c r="H23" s="51">
        <v>0</v>
      </c>
    </row>
    <row r="24" spans="1:8" s="15" customFormat="1" x14ac:dyDescent="0.25">
      <c r="A24" s="59" t="s">
        <v>104</v>
      </c>
      <c r="B24" s="47" t="s">
        <v>105</v>
      </c>
      <c r="C24" s="48">
        <v>12409178</v>
      </c>
      <c r="D24" s="48">
        <v>-522129.02</v>
      </c>
      <c r="E24" s="48">
        <v>11887048.98</v>
      </c>
      <c r="F24" s="48">
        <v>11887048.98</v>
      </c>
      <c r="G24" s="48">
        <v>11760533.279999999</v>
      </c>
      <c r="H24" s="48">
        <v>0</v>
      </c>
    </row>
    <row r="25" spans="1:8" s="15" customFormat="1" x14ac:dyDescent="0.25">
      <c r="A25" s="60" t="s">
        <v>678</v>
      </c>
      <c r="B25" s="50" t="s">
        <v>679</v>
      </c>
      <c r="C25" s="51">
        <v>2423447</v>
      </c>
      <c r="D25" s="51">
        <v>-221650.84</v>
      </c>
      <c r="E25" s="51">
        <v>2201796.16</v>
      </c>
      <c r="F25" s="51">
        <v>2201796.16</v>
      </c>
      <c r="G25" s="51">
        <v>2159464.15</v>
      </c>
      <c r="H25" s="51">
        <v>0</v>
      </c>
    </row>
    <row r="26" spans="1:8" s="15" customFormat="1" x14ac:dyDescent="0.25">
      <c r="A26" s="60" t="s">
        <v>680</v>
      </c>
      <c r="B26" s="50" t="s">
        <v>681</v>
      </c>
      <c r="C26" s="51">
        <v>4043584</v>
      </c>
      <c r="D26" s="51">
        <v>-180943.59000000003</v>
      </c>
      <c r="E26" s="51">
        <v>3862640.41</v>
      </c>
      <c r="F26" s="51">
        <v>3862640.41</v>
      </c>
      <c r="G26" s="51">
        <v>3803600.63</v>
      </c>
      <c r="H26" s="51">
        <v>0</v>
      </c>
    </row>
    <row r="27" spans="1:8" s="15" customFormat="1" x14ac:dyDescent="0.25">
      <c r="A27" s="60" t="s">
        <v>682</v>
      </c>
      <c r="B27" s="50" t="s">
        <v>683</v>
      </c>
      <c r="C27" s="51">
        <v>5942147</v>
      </c>
      <c r="D27" s="51">
        <v>-119534.59</v>
      </c>
      <c r="E27" s="51">
        <v>5822612.4100000001</v>
      </c>
      <c r="F27" s="51">
        <v>5822612.4100000001</v>
      </c>
      <c r="G27" s="51">
        <v>5797468.5</v>
      </c>
      <c r="H27" s="51">
        <v>0</v>
      </c>
    </row>
    <row r="28" spans="1:8" s="15" customFormat="1" x14ac:dyDescent="0.25">
      <c r="A28" s="59" t="s">
        <v>106</v>
      </c>
      <c r="B28" s="47" t="s">
        <v>107</v>
      </c>
      <c r="C28" s="48">
        <v>17000000</v>
      </c>
      <c r="D28" s="48">
        <v>-9500000</v>
      </c>
      <c r="E28" s="48">
        <v>7500000</v>
      </c>
      <c r="F28" s="48">
        <v>7500000</v>
      </c>
      <c r="G28" s="48">
        <v>4116250</v>
      </c>
      <c r="H28" s="48">
        <v>0</v>
      </c>
    </row>
    <row r="29" spans="1:8" s="15" customFormat="1" x14ac:dyDescent="0.25">
      <c r="A29" s="60" t="s">
        <v>684</v>
      </c>
      <c r="B29" s="50" t="s">
        <v>685</v>
      </c>
      <c r="C29" s="51">
        <v>17000000</v>
      </c>
      <c r="D29" s="51">
        <v>-9500000</v>
      </c>
      <c r="E29" s="51">
        <v>7500000</v>
      </c>
      <c r="F29" s="51">
        <v>7500000</v>
      </c>
      <c r="G29" s="51">
        <v>4116250</v>
      </c>
      <c r="H29" s="51">
        <v>0</v>
      </c>
    </row>
    <row r="30" spans="1:8" s="15" customFormat="1" x14ac:dyDescent="0.25">
      <c r="A30" s="59" t="s">
        <v>108</v>
      </c>
      <c r="B30" s="47" t="s">
        <v>109</v>
      </c>
      <c r="C30" s="48">
        <v>20000000</v>
      </c>
      <c r="D30" s="48">
        <v>67162928.819999993</v>
      </c>
      <c r="E30" s="48">
        <v>87162928.819999993</v>
      </c>
      <c r="F30" s="48">
        <v>87162928.819999993</v>
      </c>
      <c r="G30" s="48">
        <v>80631142.370000005</v>
      </c>
      <c r="H30" s="48">
        <v>0</v>
      </c>
    </row>
    <row r="31" spans="1:8" s="15" customFormat="1" x14ac:dyDescent="0.25">
      <c r="A31" s="60" t="s">
        <v>686</v>
      </c>
      <c r="B31" s="50" t="s">
        <v>687</v>
      </c>
      <c r="C31" s="51">
        <v>20000000</v>
      </c>
      <c r="D31" s="51">
        <v>-13887606.16</v>
      </c>
      <c r="E31" s="51">
        <v>6112393.8399999999</v>
      </c>
      <c r="F31" s="51">
        <v>6112393.8399999999</v>
      </c>
      <c r="G31" s="51">
        <v>0</v>
      </c>
      <c r="H31" s="51">
        <v>0</v>
      </c>
    </row>
    <row r="32" spans="1:8" s="15" customFormat="1" x14ac:dyDescent="0.25">
      <c r="A32" s="60" t="s">
        <v>1234</v>
      </c>
      <c r="B32" s="50" t="s">
        <v>1235</v>
      </c>
      <c r="C32" s="51">
        <v>0</v>
      </c>
      <c r="D32" s="51">
        <v>69196117.25</v>
      </c>
      <c r="E32" s="51">
        <v>69196117.25</v>
      </c>
      <c r="F32" s="51">
        <v>69196117.25</v>
      </c>
      <c r="G32" s="51">
        <v>69196117.25</v>
      </c>
      <c r="H32" s="51">
        <v>0</v>
      </c>
    </row>
    <row r="33" spans="1:8" s="15" customFormat="1" x14ac:dyDescent="0.25">
      <c r="A33" s="60" t="s">
        <v>1236</v>
      </c>
      <c r="B33" s="50" t="s">
        <v>1237</v>
      </c>
      <c r="C33" s="51">
        <v>0</v>
      </c>
      <c r="D33" s="51">
        <v>11854417.73</v>
      </c>
      <c r="E33" s="51">
        <v>11854417.73</v>
      </c>
      <c r="F33" s="51">
        <v>11854417.73</v>
      </c>
      <c r="G33" s="51">
        <v>11435025.119999999</v>
      </c>
      <c r="H33" s="51">
        <v>0</v>
      </c>
    </row>
    <row r="34" spans="1:8" s="15" customFormat="1" x14ac:dyDescent="0.25">
      <c r="A34" s="59" t="s">
        <v>110</v>
      </c>
      <c r="B34" s="47" t="s">
        <v>46</v>
      </c>
      <c r="C34" s="48">
        <v>30000000</v>
      </c>
      <c r="D34" s="48">
        <v>-20365695.489999998</v>
      </c>
      <c r="E34" s="48">
        <v>9634304.5099999998</v>
      </c>
      <c r="F34" s="48">
        <v>9634304.5099999998</v>
      </c>
      <c r="G34" s="48">
        <v>7836202.8600000003</v>
      </c>
      <c r="H34" s="48">
        <v>0</v>
      </c>
    </row>
    <row r="35" spans="1:8" s="15" customFormat="1" x14ac:dyDescent="0.25">
      <c r="A35" s="60" t="s">
        <v>688</v>
      </c>
      <c r="B35" s="50" t="s">
        <v>689</v>
      </c>
      <c r="C35" s="51">
        <v>30000000</v>
      </c>
      <c r="D35" s="51">
        <v>-20684646.640000001</v>
      </c>
      <c r="E35" s="51">
        <v>9315353.3599999994</v>
      </c>
      <c r="F35" s="51">
        <v>9315353.3599999994</v>
      </c>
      <c r="G35" s="51">
        <v>7527805.2800000003</v>
      </c>
      <c r="H35" s="51">
        <v>0</v>
      </c>
    </row>
    <row r="36" spans="1:8" s="15" customFormat="1" x14ac:dyDescent="0.25">
      <c r="A36" s="60" t="s">
        <v>690</v>
      </c>
      <c r="B36" s="50" t="s">
        <v>691</v>
      </c>
      <c r="C36" s="51">
        <v>0</v>
      </c>
      <c r="D36" s="51">
        <v>318951.15000000002</v>
      </c>
      <c r="E36" s="51">
        <v>318951.15000000002</v>
      </c>
      <c r="F36" s="51">
        <v>318951.15000000002</v>
      </c>
      <c r="G36" s="51">
        <v>308397.58</v>
      </c>
      <c r="H36" s="51">
        <v>0</v>
      </c>
    </row>
    <row r="37" spans="1:8" s="15" customFormat="1" x14ac:dyDescent="0.25">
      <c r="A37" s="59" t="s">
        <v>111</v>
      </c>
      <c r="B37" s="47" t="s">
        <v>112</v>
      </c>
      <c r="C37" s="48">
        <v>908198</v>
      </c>
      <c r="D37" s="48">
        <v>-908198</v>
      </c>
      <c r="E37" s="48">
        <v>0</v>
      </c>
      <c r="F37" s="48">
        <v>0</v>
      </c>
      <c r="G37" s="48">
        <v>0</v>
      </c>
      <c r="H37" s="48">
        <v>0</v>
      </c>
    </row>
    <row r="38" spans="1:8" s="15" customFormat="1" x14ac:dyDescent="0.25">
      <c r="A38" s="60" t="s">
        <v>692</v>
      </c>
      <c r="B38" s="50" t="s">
        <v>112</v>
      </c>
      <c r="C38" s="51">
        <v>908198</v>
      </c>
      <c r="D38" s="51">
        <v>-908198</v>
      </c>
      <c r="E38" s="51">
        <v>0</v>
      </c>
      <c r="F38" s="51">
        <v>0</v>
      </c>
      <c r="G38" s="51">
        <v>0</v>
      </c>
      <c r="H38" s="51">
        <v>0</v>
      </c>
    </row>
    <row r="39" spans="1:8" s="15" customFormat="1" x14ac:dyDescent="0.25">
      <c r="A39" s="59" t="s">
        <v>113</v>
      </c>
      <c r="B39" s="47" t="s">
        <v>279</v>
      </c>
      <c r="C39" s="48">
        <v>0</v>
      </c>
      <c r="D39" s="48">
        <v>31117878.690000001</v>
      </c>
      <c r="E39" s="48">
        <v>31117878.690000001</v>
      </c>
      <c r="F39" s="48">
        <v>31117878.690000001</v>
      </c>
      <c r="G39" s="48">
        <v>31117878.690000001</v>
      </c>
      <c r="H39" s="48">
        <v>0</v>
      </c>
    </row>
    <row r="40" spans="1:8" s="15" customFormat="1" x14ac:dyDescent="0.25">
      <c r="A40" s="60" t="s">
        <v>693</v>
      </c>
      <c r="B40" s="50" t="s">
        <v>694</v>
      </c>
      <c r="C40" s="51">
        <v>0</v>
      </c>
      <c r="D40" s="51">
        <v>31117878.690000001</v>
      </c>
      <c r="E40" s="51">
        <v>31117878.690000001</v>
      </c>
      <c r="F40" s="51">
        <v>31117878.690000001</v>
      </c>
      <c r="G40" s="51">
        <v>31117878.690000001</v>
      </c>
      <c r="H40" s="51">
        <v>0</v>
      </c>
    </row>
    <row r="41" spans="1:8" ht="15.75" customHeight="1" x14ac:dyDescent="0.25">
      <c r="A41" s="69"/>
      <c r="B41" s="70" t="s">
        <v>12</v>
      </c>
      <c r="C41" s="66">
        <f>SUM(C13)</f>
        <v>108920769</v>
      </c>
      <c r="D41" s="66">
        <f t="shared" ref="D41:H41" si="1">SUM(D13)</f>
        <v>64340716.149999991</v>
      </c>
      <c r="E41" s="66">
        <f t="shared" si="1"/>
        <v>173261485.14999998</v>
      </c>
      <c r="F41" s="66">
        <f t="shared" si="1"/>
        <v>173261485.14999998</v>
      </c>
      <c r="G41" s="66">
        <f t="shared" si="1"/>
        <v>160999678.49000001</v>
      </c>
      <c r="H41" s="66">
        <f t="shared" si="1"/>
        <v>0</v>
      </c>
    </row>
  </sheetData>
  <mergeCells count="10">
    <mergeCell ref="A7:H7"/>
    <mergeCell ref="A9:B11"/>
    <mergeCell ref="C9:G9"/>
    <mergeCell ref="H9:H10"/>
    <mergeCell ref="A1:H1"/>
    <mergeCell ref="A2:H2"/>
    <mergeCell ref="A3:H3"/>
    <mergeCell ref="A4:H4"/>
    <mergeCell ref="A5:H5"/>
    <mergeCell ref="A6:H6"/>
  </mergeCells>
  <printOptions horizontalCentered="1"/>
  <pageMargins left="0.39370078740157483" right="0.39370078740157483" top="0.59055118110236227" bottom="0.39370078740157483" header="0.31496062992125984" footer="0.31496062992125984"/>
  <pageSetup scale="90" firstPageNumber="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opLeftCell="A4" workbookViewId="0">
      <selection activeCell="F13" sqref="F13"/>
    </sheetView>
  </sheetViews>
  <sheetFormatPr baseColWidth="10" defaultRowHeight="15" x14ac:dyDescent="0.25"/>
  <cols>
    <col min="1" max="1" width="9.5703125" customWidth="1"/>
    <col min="2" max="2" width="55.5703125" customWidth="1"/>
    <col min="3" max="3" width="12" customWidth="1"/>
    <col min="4" max="5" width="12.42578125" customWidth="1"/>
    <col min="6" max="6" width="12" customWidth="1"/>
    <col min="7" max="7" width="11.85546875" customWidth="1"/>
    <col min="8" max="8" width="13.140625" customWidth="1"/>
  </cols>
  <sheetData>
    <row r="1" spans="1:8" x14ac:dyDescent="0.25">
      <c r="A1" s="85" t="s">
        <v>1205</v>
      </c>
      <c r="B1" s="86"/>
      <c r="C1" s="86"/>
      <c r="D1" s="86"/>
      <c r="E1" s="86"/>
      <c r="F1" s="86"/>
      <c r="G1" s="86"/>
      <c r="H1" s="87"/>
    </row>
    <row r="2" spans="1:8" x14ac:dyDescent="0.25">
      <c r="A2" s="88" t="s">
        <v>278</v>
      </c>
      <c r="B2" s="89"/>
      <c r="C2" s="89"/>
      <c r="D2" s="89"/>
      <c r="E2" s="89"/>
      <c r="F2" s="89"/>
      <c r="G2" s="89"/>
      <c r="H2" s="90"/>
    </row>
    <row r="3" spans="1:8" x14ac:dyDescent="0.25">
      <c r="A3" s="82" t="s">
        <v>0</v>
      </c>
      <c r="B3" s="83"/>
      <c r="C3" s="83"/>
      <c r="D3" s="83"/>
      <c r="E3" s="83"/>
      <c r="F3" s="83"/>
      <c r="G3" s="83"/>
      <c r="H3" s="84"/>
    </row>
    <row r="4" spans="1:8" x14ac:dyDescent="0.25">
      <c r="A4" s="82" t="s">
        <v>1</v>
      </c>
      <c r="B4" s="83"/>
      <c r="C4" s="83"/>
      <c r="D4" s="83"/>
      <c r="E4" s="83"/>
      <c r="F4" s="83"/>
      <c r="G4" s="83"/>
      <c r="H4" s="84"/>
    </row>
    <row r="5" spans="1:8" x14ac:dyDescent="0.25">
      <c r="A5" s="82" t="s">
        <v>695</v>
      </c>
      <c r="B5" s="83"/>
      <c r="C5" s="83"/>
      <c r="D5" s="83"/>
      <c r="E5" s="83"/>
      <c r="F5" s="83"/>
      <c r="G5" s="83"/>
      <c r="H5" s="84"/>
    </row>
    <row r="6" spans="1:8" s="11" customFormat="1" x14ac:dyDescent="0.25">
      <c r="A6" s="82" t="s">
        <v>1269</v>
      </c>
      <c r="B6" s="83"/>
      <c r="C6" s="83"/>
      <c r="D6" s="83"/>
      <c r="E6" s="83"/>
      <c r="F6" s="83"/>
      <c r="G6" s="83"/>
      <c r="H6" s="84"/>
    </row>
    <row r="7" spans="1:8" x14ac:dyDescent="0.25">
      <c r="A7" s="91" t="s">
        <v>277</v>
      </c>
      <c r="B7" s="92"/>
      <c r="C7" s="92"/>
      <c r="D7" s="92"/>
      <c r="E7" s="92"/>
      <c r="F7" s="92"/>
      <c r="G7" s="92"/>
      <c r="H7" s="93"/>
    </row>
    <row r="8" spans="1:8" ht="12.75" customHeight="1" x14ac:dyDescent="0.25">
      <c r="A8" s="43"/>
      <c r="B8" s="44"/>
      <c r="C8" s="44"/>
      <c r="D8" s="44"/>
      <c r="E8" s="44"/>
      <c r="F8" s="44"/>
      <c r="G8" s="44"/>
      <c r="H8" s="44"/>
    </row>
    <row r="9" spans="1:8" x14ac:dyDescent="0.25">
      <c r="A9" s="94" t="s">
        <v>2</v>
      </c>
      <c r="B9" s="100"/>
      <c r="C9" s="77" t="s">
        <v>3</v>
      </c>
      <c r="D9" s="78"/>
      <c r="E9" s="78"/>
      <c r="F9" s="78"/>
      <c r="G9" s="79"/>
      <c r="H9" s="105" t="s">
        <v>4</v>
      </c>
    </row>
    <row r="10" spans="1:8" ht="36" x14ac:dyDescent="0.25">
      <c r="A10" s="101"/>
      <c r="B10" s="102"/>
      <c r="C10" s="2" t="s">
        <v>5</v>
      </c>
      <c r="D10" s="38" t="s">
        <v>6</v>
      </c>
      <c r="E10" s="2" t="s">
        <v>7</v>
      </c>
      <c r="F10" s="2" t="s">
        <v>8</v>
      </c>
      <c r="G10" s="2" t="s">
        <v>9</v>
      </c>
      <c r="H10" s="105"/>
    </row>
    <row r="11" spans="1:8" x14ac:dyDescent="0.25">
      <c r="A11" s="103"/>
      <c r="B11" s="104"/>
      <c r="C11" s="3">
        <v>1</v>
      </c>
      <c r="D11" s="3">
        <v>2</v>
      </c>
      <c r="E11" s="3" t="s">
        <v>10</v>
      </c>
      <c r="F11" s="3">
        <v>4</v>
      </c>
      <c r="G11" s="3">
        <v>5</v>
      </c>
      <c r="H11" s="3" t="s">
        <v>11</v>
      </c>
    </row>
    <row r="12" spans="1:8" ht="4.9000000000000004" customHeight="1" x14ac:dyDescent="0.25">
      <c r="A12" s="12"/>
      <c r="B12" s="13"/>
      <c r="C12" s="16"/>
      <c r="D12" s="16"/>
      <c r="E12" s="16"/>
      <c r="F12" s="16"/>
      <c r="G12" s="16"/>
      <c r="H12" s="16"/>
    </row>
    <row r="13" spans="1:8" s="15" customFormat="1" x14ac:dyDescent="0.25">
      <c r="A13" s="29" t="s">
        <v>275</v>
      </c>
      <c r="B13" s="31" t="s">
        <v>276</v>
      </c>
      <c r="C13" s="16">
        <f>C14+C27+C29</f>
        <v>878215593</v>
      </c>
      <c r="D13" s="16">
        <f t="shared" ref="D13:H13" si="0">D14+D27+D29</f>
        <v>-3194507.9699999988</v>
      </c>
      <c r="E13" s="16">
        <f t="shared" si="0"/>
        <v>875021085.02999997</v>
      </c>
      <c r="F13" s="16">
        <f t="shared" si="0"/>
        <v>875021085.02999997</v>
      </c>
      <c r="G13" s="16">
        <f t="shared" si="0"/>
        <v>846633774.66999996</v>
      </c>
      <c r="H13" s="16">
        <f t="shared" si="0"/>
        <v>0</v>
      </c>
    </row>
    <row r="14" spans="1:8" s="15" customFormat="1" x14ac:dyDescent="0.25">
      <c r="A14" s="25" t="s">
        <v>114</v>
      </c>
      <c r="B14" s="24" t="s">
        <v>115</v>
      </c>
      <c r="C14" s="16">
        <v>702422563</v>
      </c>
      <c r="D14" s="16">
        <v>93976026.030000001</v>
      </c>
      <c r="E14" s="16">
        <v>796398589.02999997</v>
      </c>
      <c r="F14" s="16">
        <v>796398589.02999997</v>
      </c>
      <c r="G14" s="16">
        <v>782847278.66999996</v>
      </c>
      <c r="H14" s="16">
        <v>0</v>
      </c>
    </row>
    <row r="15" spans="1:8" s="15" customFormat="1" x14ac:dyDescent="0.25">
      <c r="A15" s="26" t="s">
        <v>696</v>
      </c>
      <c r="B15" s="23" t="s">
        <v>697</v>
      </c>
      <c r="C15" s="17">
        <v>30600313</v>
      </c>
      <c r="D15" s="17">
        <v>5275756.7</v>
      </c>
      <c r="E15" s="17">
        <v>35876069.700000003</v>
      </c>
      <c r="F15" s="17">
        <v>35876069.700000003</v>
      </c>
      <c r="G15" s="17">
        <v>34358040.259999998</v>
      </c>
      <c r="H15" s="17">
        <v>0</v>
      </c>
    </row>
    <row r="16" spans="1:8" s="15" customFormat="1" x14ac:dyDescent="0.25">
      <c r="A16" s="26" t="s">
        <v>698</v>
      </c>
      <c r="B16" s="23" t="s">
        <v>699</v>
      </c>
      <c r="C16" s="17">
        <v>4630379</v>
      </c>
      <c r="D16" s="17">
        <v>16855815.280000001</v>
      </c>
      <c r="E16" s="17">
        <v>21486194.280000001</v>
      </c>
      <c r="F16" s="17">
        <v>21486194.280000001</v>
      </c>
      <c r="G16" s="17">
        <v>21395541.399999999</v>
      </c>
      <c r="H16" s="17">
        <v>0</v>
      </c>
    </row>
    <row r="17" spans="1:8" s="15" customFormat="1" x14ac:dyDescent="0.25">
      <c r="A17" s="26" t="s">
        <v>700</v>
      </c>
      <c r="B17" s="23" t="s">
        <v>701</v>
      </c>
      <c r="C17" s="17">
        <v>8840020</v>
      </c>
      <c r="D17" s="17">
        <v>17413.57</v>
      </c>
      <c r="E17" s="17">
        <v>8857433.5700000003</v>
      </c>
      <c r="F17" s="17">
        <v>8857433.5700000003</v>
      </c>
      <c r="G17" s="17">
        <v>8600000.9499999993</v>
      </c>
      <c r="H17" s="17">
        <v>0</v>
      </c>
    </row>
    <row r="18" spans="1:8" s="15" customFormat="1" x14ac:dyDescent="0.25">
      <c r="A18" s="26" t="s">
        <v>702</v>
      </c>
      <c r="B18" s="23" t="s">
        <v>703</v>
      </c>
      <c r="C18" s="17">
        <v>6872941</v>
      </c>
      <c r="D18" s="17">
        <v>4993785.82</v>
      </c>
      <c r="E18" s="17">
        <v>11866726.82</v>
      </c>
      <c r="F18" s="17">
        <v>11866726.82</v>
      </c>
      <c r="G18" s="17">
        <v>11721295.960000001</v>
      </c>
      <c r="H18" s="17">
        <v>0</v>
      </c>
    </row>
    <row r="19" spans="1:8" s="15" customFormat="1" x14ac:dyDescent="0.25">
      <c r="A19" s="26" t="s">
        <v>704</v>
      </c>
      <c r="B19" s="23" t="s">
        <v>705</v>
      </c>
      <c r="C19" s="17">
        <v>10247757</v>
      </c>
      <c r="D19" s="17">
        <v>2264425.15</v>
      </c>
      <c r="E19" s="17">
        <v>12512182.15</v>
      </c>
      <c r="F19" s="17">
        <v>12512182.15</v>
      </c>
      <c r="G19" s="17">
        <v>11259844.51</v>
      </c>
      <c r="H19" s="17">
        <v>0</v>
      </c>
    </row>
    <row r="20" spans="1:8" s="15" customFormat="1" x14ac:dyDescent="0.25">
      <c r="A20" s="26" t="s">
        <v>706</v>
      </c>
      <c r="B20" s="23" t="s">
        <v>707</v>
      </c>
      <c r="C20" s="17">
        <v>407222463</v>
      </c>
      <c r="D20" s="17">
        <v>41083345.090000004</v>
      </c>
      <c r="E20" s="17">
        <v>448305808.08999997</v>
      </c>
      <c r="F20" s="17">
        <v>448305808.08999997</v>
      </c>
      <c r="G20" s="17">
        <v>440828051.29000002</v>
      </c>
      <c r="H20" s="17">
        <v>0</v>
      </c>
    </row>
    <row r="21" spans="1:8" s="15" customFormat="1" x14ac:dyDescent="0.25">
      <c r="A21" s="26" t="s">
        <v>708</v>
      </c>
      <c r="B21" s="23" t="s">
        <v>709</v>
      </c>
      <c r="C21" s="17">
        <v>31142528</v>
      </c>
      <c r="D21" s="17">
        <v>6628678.5700000003</v>
      </c>
      <c r="E21" s="17">
        <v>37771206.57</v>
      </c>
      <c r="F21" s="17">
        <v>37771206.57</v>
      </c>
      <c r="G21" s="17">
        <v>37327463.259999998</v>
      </c>
      <c r="H21" s="17">
        <v>0</v>
      </c>
    </row>
    <row r="22" spans="1:8" s="15" customFormat="1" x14ac:dyDescent="0.25">
      <c r="A22" s="26" t="s">
        <v>710</v>
      </c>
      <c r="B22" s="23" t="s">
        <v>711</v>
      </c>
      <c r="C22" s="17">
        <v>170605422</v>
      </c>
      <c r="D22" s="17">
        <v>14343780.869999999</v>
      </c>
      <c r="E22" s="17">
        <v>184949202.87</v>
      </c>
      <c r="F22" s="17">
        <v>184949202.87</v>
      </c>
      <c r="G22" s="17">
        <v>183754581.25</v>
      </c>
      <c r="H22" s="17">
        <v>0</v>
      </c>
    </row>
    <row r="23" spans="1:8" s="15" customFormat="1" x14ac:dyDescent="0.25">
      <c r="A23" s="26" t="s">
        <v>712</v>
      </c>
      <c r="B23" s="23" t="s">
        <v>713</v>
      </c>
      <c r="C23" s="17">
        <v>20076788</v>
      </c>
      <c r="D23" s="17">
        <v>-947934.16000000085</v>
      </c>
      <c r="E23" s="17">
        <v>19128853.84</v>
      </c>
      <c r="F23" s="17">
        <v>19128853.84</v>
      </c>
      <c r="G23" s="17">
        <v>18613736.260000002</v>
      </c>
      <c r="H23" s="17">
        <v>0</v>
      </c>
    </row>
    <row r="24" spans="1:8" s="15" customFormat="1" x14ac:dyDescent="0.25">
      <c r="A24" s="26" t="s">
        <v>714</v>
      </c>
      <c r="B24" s="23" t="s">
        <v>715</v>
      </c>
      <c r="C24" s="17">
        <v>7795874</v>
      </c>
      <c r="D24" s="17">
        <v>-195792.78</v>
      </c>
      <c r="E24" s="17">
        <v>7600081.2199999997</v>
      </c>
      <c r="F24" s="17">
        <v>7600081.2199999997</v>
      </c>
      <c r="G24" s="17">
        <v>7250186.04</v>
      </c>
      <c r="H24" s="17">
        <v>0</v>
      </c>
    </row>
    <row r="25" spans="1:8" s="15" customFormat="1" x14ac:dyDescent="0.25">
      <c r="A25" s="26" t="s">
        <v>716</v>
      </c>
      <c r="B25" s="23" t="s">
        <v>717</v>
      </c>
      <c r="C25" s="17">
        <v>3042451</v>
      </c>
      <c r="D25" s="17">
        <v>395766.01</v>
      </c>
      <c r="E25" s="17">
        <v>3438217.01</v>
      </c>
      <c r="F25" s="17">
        <v>3438217.01</v>
      </c>
      <c r="G25" s="17">
        <v>3131924.58</v>
      </c>
      <c r="H25" s="17">
        <v>0</v>
      </c>
    </row>
    <row r="26" spans="1:8" s="15" customFormat="1" x14ac:dyDescent="0.25">
      <c r="A26" s="26" t="s">
        <v>718</v>
      </c>
      <c r="B26" s="23" t="s">
        <v>719</v>
      </c>
      <c r="C26" s="17">
        <v>1345627</v>
      </c>
      <c r="D26" s="17">
        <v>3260985.91</v>
      </c>
      <c r="E26" s="17">
        <v>4606612.91</v>
      </c>
      <c r="F26" s="17">
        <v>4606612.91</v>
      </c>
      <c r="G26" s="17">
        <v>4606612.91</v>
      </c>
      <c r="H26" s="17">
        <v>0</v>
      </c>
    </row>
    <row r="27" spans="1:8" s="15" customFormat="1" x14ac:dyDescent="0.25">
      <c r="A27" s="25" t="s">
        <v>116</v>
      </c>
      <c r="B27" s="24" t="s">
        <v>117</v>
      </c>
      <c r="C27" s="16">
        <v>161347784</v>
      </c>
      <c r="D27" s="16">
        <v>-82725288</v>
      </c>
      <c r="E27" s="16">
        <v>78622496</v>
      </c>
      <c r="F27" s="16">
        <v>78622496</v>
      </c>
      <c r="G27" s="16">
        <v>63786496</v>
      </c>
      <c r="H27" s="16">
        <v>0</v>
      </c>
    </row>
    <row r="28" spans="1:8" s="15" customFormat="1" x14ac:dyDescent="0.25">
      <c r="A28" s="26" t="s">
        <v>720</v>
      </c>
      <c r="B28" s="23" t="s">
        <v>117</v>
      </c>
      <c r="C28" s="17">
        <v>161347784</v>
      </c>
      <c r="D28" s="17">
        <v>-82725288</v>
      </c>
      <c r="E28" s="17">
        <v>78622496</v>
      </c>
      <c r="F28" s="17">
        <v>78622496</v>
      </c>
      <c r="G28" s="17">
        <v>63786496</v>
      </c>
      <c r="H28" s="17">
        <v>0</v>
      </c>
    </row>
    <row r="29" spans="1:8" s="15" customFormat="1" x14ac:dyDescent="0.25">
      <c r="A29" s="25" t="s">
        <v>118</v>
      </c>
      <c r="B29" s="24" t="s">
        <v>119</v>
      </c>
      <c r="C29" s="16">
        <v>14445246</v>
      </c>
      <c r="D29" s="16">
        <v>-14445246</v>
      </c>
      <c r="E29" s="16">
        <v>0</v>
      </c>
      <c r="F29" s="16">
        <v>0</v>
      </c>
      <c r="G29" s="16">
        <v>0</v>
      </c>
      <c r="H29" s="16">
        <v>0</v>
      </c>
    </row>
    <row r="30" spans="1:8" s="15" customFormat="1" x14ac:dyDescent="0.25">
      <c r="A30" s="26" t="s">
        <v>721</v>
      </c>
      <c r="B30" s="23" t="s">
        <v>119</v>
      </c>
      <c r="C30" s="17">
        <v>14445246</v>
      </c>
      <c r="D30" s="17">
        <v>-14445246</v>
      </c>
      <c r="E30" s="17">
        <v>0</v>
      </c>
      <c r="F30" s="17">
        <v>0</v>
      </c>
      <c r="G30" s="17">
        <v>0</v>
      </c>
      <c r="H30" s="17">
        <v>0</v>
      </c>
    </row>
    <row r="31" spans="1:8" s="15" customFormat="1" x14ac:dyDescent="0.25">
      <c r="A31" s="4"/>
      <c r="B31" s="28"/>
      <c r="C31" s="6"/>
      <c r="D31" s="6"/>
      <c r="E31" s="6"/>
      <c r="F31" s="6"/>
      <c r="G31" s="6"/>
      <c r="H31" s="6"/>
    </row>
    <row r="32" spans="1:8" x14ac:dyDescent="0.25">
      <c r="A32" s="7"/>
      <c r="B32" s="8" t="s">
        <v>12</v>
      </c>
      <c r="C32" s="10">
        <f>SUM(C13)</f>
        <v>878215593</v>
      </c>
      <c r="D32" s="10">
        <f t="shared" ref="D32:H32" si="1">SUM(D13)</f>
        <v>-3194507.9699999988</v>
      </c>
      <c r="E32" s="10">
        <f t="shared" si="1"/>
        <v>875021085.02999997</v>
      </c>
      <c r="F32" s="10">
        <f t="shared" si="1"/>
        <v>875021085.02999997</v>
      </c>
      <c r="G32" s="10">
        <f t="shared" si="1"/>
        <v>846633774.66999996</v>
      </c>
      <c r="H32" s="10">
        <f t="shared" si="1"/>
        <v>0</v>
      </c>
    </row>
  </sheetData>
  <mergeCells count="10">
    <mergeCell ref="A7:H7"/>
    <mergeCell ref="A9:B11"/>
    <mergeCell ref="C9:G9"/>
    <mergeCell ref="H9:H10"/>
    <mergeCell ref="A1:H1"/>
    <mergeCell ref="A2:H2"/>
    <mergeCell ref="A3:H3"/>
    <mergeCell ref="A4:H4"/>
    <mergeCell ref="A5:H5"/>
    <mergeCell ref="A6:H6"/>
  </mergeCells>
  <printOptions horizontalCentered="1"/>
  <pageMargins left="0.39370078740157483" right="0.39370078740157483" top="0.59055118110236227" bottom="0.39370078740157483" header="0.31496062992125984" footer="0.31496062992125984"/>
  <pageSetup paperSize="119" scale="90" firstPageNumber="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opLeftCell="A4" workbookViewId="0">
      <selection activeCell="F13" sqref="F13"/>
    </sheetView>
  </sheetViews>
  <sheetFormatPr baseColWidth="10" defaultRowHeight="15" x14ac:dyDescent="0.25"/>
  <cols>
    <col min="1" max="1" width="9.5703125" customWidth="1"/>
    <col min="2" max="2" width="55.5703125" customWidth="1"/>
    <col min="3" max="3" width="12" customWidth="1"/>
    <col min="4" max="5" width="12.42578125" customWidth="1"/>
    <col min="6" max="6" width="12" customWidth="1"/>
    <col min="7" max="7" width="11.85546875" customWidth="1"/>
    <col min="8" max="8" width="13.140625" customWidth="1"/>
  </cols>
  <sheetData>
    <row r="1" spans="1:8" x14ac:dyDescent="0.25">
      <c r="A1" s="85" t="s">
        <v>1205</v>
      </c>
      <c r="B1" s="86"/>
      <c r="C1" s="86"/>
      <c r="D1" s="86"/>
      <c r="E1" s="86"/>
      <c r="F1" s="86"/>
      <c r="G1" s="86"/>
      <c r="H1" s="87"/>
    </row>
    <row r="2" spans="1:8" x14ac:dyDescent="0.25">
      <c r="A2" s="88" t="s">
        <v>278</v>
      </c>
      <c r="B2" s="89"/>
      <c r="C2" s="89"/>
      <c r="D2" s="89"/>
      <c r="E2" s="89"/>
      <c r="F2" s="89"/>
      <c r="G2" s="89"/>
      <c r="H2" s="90"/>
    </row>
    <row r="3" spans="1:8" x14ac:dyDescent="0.25">
      <c r="A3" s="82" t="s">
        <v>0</v>
      </c>
      <c r="B3" s="83"/>
      <c r="C3" s="83"/>
      <c r="D3" s="83"/>
      <c r="E3" s="83"/>
      <c r="F3" s="83"/>
      <c r="G3" s="83"/>
      <c r="H3" s="84"/>
    </row>
    <row r="4" spans="1:8" x14ac:dyDescent="0.25">
      <c r="A4" s="82" t="s">
        <v>1</v>
      </c>
      <c r="B4" s="83"/>
      <c r="C4" s="83"/>
      <c r="D4" s="83"/>
      <c r="E4" s="83"/>
      <c r="F4" s="83"/>
      <c r="G4" s="83"/>
      <c r="H4" s="84"/>
    </row>
    <row r="5" spans="1:8" x14ac:dyDescent="0.25">
      <c r="A5" s="82" t="s">
        <v>722</v>
      </c>
      <c r="B5" s="83"/>
      <c r="C5" s="83"/>
      <c r="D5" s="83"/>
      <c r="E5" s="83"/>
      <c r="F5" s="83"/>
      <c r="G5" s="83"/>
      <c r="H5" s="84"/>
    </row>
    <row r="6" spans="1:8" s="11" customFormat="1" x14ac:dyDescent="0.25">
      <c r="A6" s="82" t="s">
        <v>1269</v>
      </c>
      <c r="B6" s="83"/>
      <c r="C6" s="83"/>
      <c r="D6" s="83"/>
      <c r="E6" s="83"/>
      <c r="F6" s="83"/>
      <c r="G6" s="83"/>
      <c r="H6" s="84"/>
    </row>
    <row r="7" spans="1:8" x14ac:dyDescent="0.25">
      <c r="A7" s="91" t="s">
        <v>277</v>
      </c>
      <c r="B7" s="92"/>
      <c r="C7" s="92"/>
      <c r="D7" s="92"/>
      <c r="E7" s="92"/>
      <c r="F7" s="92"/>
      <c r="G7" s="92"/>
      <c r="H7" s="93"/>
    </row>
    <row r="8" spans="1:8" ht="12.75" customHeight="1" x14ac:dyDescent="0.25">
      <c r="A8" s="43"/>
      <c r="B8" s="44"/>
      <c r="C8" s="44"/>
      <c r="D8" s="44"/>
      <c r="E8" s="44"/>
      <c r="F8" s="44"/>
      <c r="G8" s="44"/>
      <c r="H8" s="44"/>
    </row>
    <row r="9" spans="1:8" x14ac:dyDescent="0.25">
      <c r="A9" s="94" t="s">
        <v>2</v>
      </c>
      <c r="B9" s="100"/>
      <c r="C9" s="77" t="s">
        <v>3</v>
      </c>
      <c r="D9" s="78"/>
      <c r="E9" s="78"/>
      <c r="F9" s="78"/>
      <c r="G9" s="79"/>
      <c r="H9" s="105" t="s">
        <v>4</v>
      </c>
    </row>
    <row r="10" spans="1:8" ht="36" x14ac:dyDescent="0.25">
      <c r="A10" s="101"/>
      <c r="B10" s="102"/>
      <c r="C10" s="2" t="s">
        <v>5</v>
      </c>
      <c r="D10" s="38" t="s">
        <v>6</v>
      </c>
      <c r="E10" s="2" t="s">
        <v>7</v>
      </c>
      <c r="F10" s="2" t="s">
        <v>8</v>
      </c>
      <c r="G10" s="2" t="s">
        <v>9</v>
      </c>
      <c r="H10" s="105"/>
    </row>
    <row r="11" spans="1:8" x14ac:dyDescent="0.25">
      <c r="A11" s="103"/>
      <c r="B11" s="104"/>
      <c r="C11" s="3">
        <v>1</v>
      </c>
      <c r="D11" s="3">
        <v>2</v>
      </c>
      <c r="E11" s="3" t="s">
        <v>10</v>
      </c>
      <c r="F11" s="3">
        <v>4</v>
      </c>
      <c r="G11" s="3">
        <v>5</v>
      </c>
      <c r="H11" s="3" t="s">
        <v>11</v>
      </c>
    </row>
    <row r="12" spans="1:8" ht="4.9000000000000004" customHeight="1" x14ac:dyDescent="0.25">
      <c r="A12" s="12"/>
      <c r="B12" s="13"/>
      <c r="C12" s="16"/>
      <c r="D12" s="16"/>
      <c r="E12" s="16"/>
      <c r="F12" s="16"/>
      <c r="G12" s="16"/>
      <c r="H12" s="16"/>
    </row>
    <row r="13" spans="1:8" s="15" customFormat="1" x14ac:dyDescent="0.25">
      <c r="A13" s="29" t="s">
        <v>275</v>
      </c>
      <c r="B13" s="31" t="s">
        <v>276</v>
      </c>
      <c r="C13" s="16">
        <f>C14+C20</f>
        <v>25484581</v>
      </c>
      <c r="D13" s="16">
        <f t="shared" ref="D13:H13" si="0">D14+D20</f>
        <v>3061885.81</v>
      </c>
      <c r="E13" s="16">
        <f t="shared" si="0"/>
        <v>28546466.809999999</v>
      </c>
      <c r="F13" s="16">
        <f t="shared" si="0"/>
        <v>28546466.809999999</v>
      </c>
      <c r="G13" s="16">
        <f t="shared" si="0"/>
        <v>27388950.210000001</v>
      </c>
      <c r="H13" s="16">
        <f t="shared" si="0"/>
        <v>0</v>
      </c>
    </row>
    <row r="14" spans="1:8" s="15" customFormat="1" x14ac:dyDescent="0.25">
      <c r="A14" s="59" t="s">
        <v>120</v>
      </c>
      <c r="B14" s="47" t="s">
        <v>121</v>
      </c>
      <c r="C14" s="48">
        <v>24766855</v>
      </c>
      <c r="D14" s="48">
        <v>3779611.81</v>
      </c>
      <c r="E14" s="48">
        <v>28546466.809999999</v>
      </c>
      <c r="F14" s="48">
        <v>28546466.809999999</v>
      </c>
      <c r="G14" s="48">
        <v>27388950.210000001</v>
      </c>
      <c r="H14" s="48">
        <v>0</v>
      </c>
    </row>
    <row r="15" spans="1:8" s="15" customFormat="1" x14ac:dyDescent="0.25">
      <c r="A15" s="60" t="s">
        <v>723</v>
      </c>
      <c r="B15" s="50" t="s">
        <v>724</v>
      </c>
      <c r="C15" s="51">
        <v>7725296</v>
      </c>
      <c r="D15" s="51">
        <v>412070.15999999986</v>
      </c>
      <c r="E15" s="51">
        <v>8137366.1600000001</v>
      </c>
      <c r="F15" s="51">
        <v>8137366.1600000001</v>
      </c>
      <c r="G15" s="51">
        <v>7404650.5199999996</v>
      </c>
      <c r="H15" s="51">
        <v>0</v>
      </c>
    </row>
    <row r="16" spans="1:8" s="15" customFormat="1" x14ac:dyDescent="0.25">
      <c r="A16" s="60" t="s">
        <v>725</v>
      </c>
      <c r="B16" s="50" t="s">
        <v>726</v>
      </c>
      <c r="C16" s="51">
        <v>3905782</v>
      </c>
      <c r="D16" s="51">
        <v>613682.96</v>
      </c>
      <c r="E16" s="51">
        <v>4519464.96</v>
      </c>
      <c r="F16" s="51">
        <v>4519464.96</v>
      </c>
      <c r="G16" s="51">
        <v>4433957.59</v>
      </c>
      <c r="H16" s="51">
        <v>0</v>
      </c>
    </row>
    <row r="17" spans="1:8" s="15" customFormat="1" x14ac:dyDescent="0.25">
      <c r="A17" s="60" t="s">
        <v>727</v>
      </c>
      <c r="B17" s="50" t="s">
        <v>728</v>
      </c>
      <c r="C17" s="51">
        <v>6261273</v>
      </c>
      <c r="D17" s="51">
        <v>2362487.4</v>
      </c>
      <c r="E17" s="51">
        <v>8623760.4000000004</v>
      </c>
      <c r="F17" s="51">
        <v>8623760.4000000004</v>
      </c>
      <c r="G17" s="51">
        <v>8346649.4900000002</v>
      </c>
      <c r="H17" s="51">
        <v>0</v>
      </c>
    </row>
    <row r="18" spans="1:8" s="15" customFormat="1" x14ac:dyDescent="0.25">
      <c r="A18" s="60" t="s">
        <v>729</v>
      </c>
      <c r="B18" s="50" t="s">
        <v>730</v>
      </c>
      <c r="C18" s="51">
        <v>2601455</v>
      </c>
      <c r="D18" s="51">
        <v>234110.7</v>
      </c>
      <c r="E18" s="51">
        <v>2835565.7</v>
      </c>
      <c r="F18" s="51">
        <v>2835565.7</v>
      </c>
      <c r="G18" s="51">
        <v>2831661.23</v>
      </c>
      <c r="H18" s="51">
        <v>0</v>
      </c>
    </row>
    <row r="19" spans="1:8" s="15" customFormat="1" x14ac:dyDescent="0.25">
      <c r="A19" s="60" t="s">
        <v>731</v>
      </c>
      <c r="B19" s="50" t="s">
        <v>732</v>
      </c>
      <c r="C19" s="51">
        <v>4273049</v>
      </c>
      <c r="D19" s="51">
        <v>157260.59</v>
      </c>
      <c r="E19" s="51">
        <v>4430309.59</v>
      </c>
      <c r="F19" s="51">
        <v>4430309.59</v>
      </c>
      <c r="G19" s="51">
        <v>4372031.38</v>
      </c>
      <c r="H19" s="51">
        <v>0</v>
      </c>
    </row>
    <row r="20" spans="1:8" s="15" customFormat="1" x14ac:dyDescent="0.25">
      <c r="A20" s="59" t="s">
        <v>122</v>
      </c>
      <c r="B20" s="47" t="s">
        <v>123</v>
      </c>
      <c r="C20" s="48">
        <v>717726</v>
      </c>
      <c r="D20" s="48">
        <v>-717726</v>
      </c>
      <c r="E20" s="48">
        <v>0</v>
      </c>
      <c r="F20" s="48">
        <v>0</v>
      </c>
      <c r="G20" s="48">
        <v>0</v>
      </c>
      <c r="H20" s="48">
        <v>0</v>
      </c>
    </row>
    <row r="21" spans="1:8" s="15" customFormat="1" x14ac:dyDescent="0.25">
      <c r="A21" s="60" t="s">
        <v>733</v>
      </c>
      <c r="B21" s="50" t="s">
        <v>123</v>
      </c>
      <c r="C21" s="51">
        <v>717726</v>
      </c>
      <c r="D21" s="51">
        <v>-717726</v>
      </c>
      <c r="E21" s="51">
        <v>0</v>
      </c>
      <c r="F21" s="51">
        <v>0</v>
      </c>
      <c r="G21" s="51">
        <v>0</v>
      </c>
      <c r="H21" s="51">
        <v>0</v>
      </c>
    </row>
    <row r="22" spans="1:8" s="15" customFormat="1" x14ac:dyDescent="0.25">
      <c r="A22" s="4"/>
      <c r="B22" s="28"/>
      <c r="C22" s="6"/>
      <c r="D22" s="6"/>
      <c r="E22" s="6"/>
      <c r="F22" s="6"/>
      <c r="G22" s="6"/>
      <c r="H22" s="6"/>
    </row>
    <row r="23" spans="1:8" x14ac:dyDescent="0.25">
      <c r="A23" s="7"/>
      <c r="B23" s="8" t="s">
        <v>12</v>
      </c>
      <c r="C23" s="10">
        <f>SUM(C13)</f>
        <v>25484581</v>
      </c>
      <c r="D23" s="10">
        <f t="shared" ref="D23:H23" si="1">SUM(D13)</f>
        <v>3061885.81</v>
      </c>
      <c r="E23" s="10">
        <f t="shared" si="1"/>
        <v>28546466.809999999</v>
      </c>
      <c r="F23" s="10">
        <f t="shared" si="1"/>
        <v>28546466.809999999</v>
      </c>
      <c r="G23" s="10">
        <f t="shared" si="1"/>
        <v>27388950.210000001</v>
      </c>
      <c r="H23" s="10">
        <f t="shared" si="1"/>
        <v>0</v>
      </c>
    </row>
  </sheetData>
  <mergeCells count="10">
    <mergeCell ref="A7:H7"/>
    <mergeCell ref="A9:B11"/>
    <mergeCell ref="C9:G9"/>
    <mergeCell ref="H9:H10"/>
    <mergeCell ref="A1:H1"/>
    <mergeCell ref="A2:H2"/>
    <mergeCell ref="A3:H3"/>
    <mergeCell ref="A4:H4"/>
    <mergeCell ref="A5:H5"/>
    <mergeCell ref="A6:H6"/>
  </mergeCells>
  <printOptions horizontalCentered="1"/>
  <pageMargins left="0.39370078740157483" right="0.39370078740157483" top="0.59055118110236227" bottom="0.39370078740157483" header="0.31496062992125984" footer="0.31496062992125984"/>
  <pageSetup scale="90" firstPageNumber="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F13" sqref="F13"/>
    </sheetView>
  </sheetViews>
  <sheetFormatPr baseColWidth="10" defaultRowHeight="15" x14ac:dyDescent="0.25"/>
  <cols>
    <col min="1" max="1" width="9.5703125" customWidth="1"/>
    <col min="2" max="2" width="55.5703125" customWidth="1"/>
    <col min="3" max="3" width="12" customWidth="1"/>
    <col min="4" max="5" width="12.42578125" customWidth="1"/>
    <col min="6" max="6" width="12" customWidth="1"/>
    <col min="7" max="7" width="11.85546875" customWidth="1"/>
    <col min="8" max="8" width="13.140625" customWidth="1"/>
  </cols>
  <sheetData>
    <row r="1" spans="1:8" x14ac:dyDescent="0.25">
      <c r="A1" s="85" t="s">
        <v>1205</v>
      </c>
      <c r="B1" s="86"/>
      <c r="C1" s="86"/>
      <c r="D1" s="86"/>
      <c r="E1" s="86"/>
      <c r="F1" s="86"/>
      <c r="G1" s="86"/>
      <c r="H1" s="87"/>
    </row>
    <row r="2" spans="1:8" x14ac:dyDescent="0.25">
      <c r="A2" s="88" t="s">
        <v>278</v>
      </c>
      <c r="B2" s="89"/>
      <c r="C2" s="89"/>
      <c r="D2" s="89"/>
      <c r="E2" s="89"/>
      <c r="F2" s="89"/>
      <c r="G2" s="89"/>
      <c r="H2" s="90"/>
    </row>
    <row r="3" spans="1:8" x14ac:dyDescent="0.25">
      <c r="A3" s="82" t="s">
        <v>0</v>
      </c>
      <c r="B3" s="83"/>
      <c r="C3" s="83"/>
      <c r="D3" s="83"/>
      <c r="E3" s="83"/>
      <c r="F3" s="83"/>
      <c r="G3" s="83"/>
      <c r="H3" s="84"/>
    </row>
    <row r="4" spans="1:8" x14ac:dyDescent="0.25">
      <c r="A4" s="82" t="s">
        <v>1</v>
      </c>
      <c r="B4" s="83"/>
      <c r="C4" s="83"/>
      <c r="D4" s="83"/>
      <c r="E4" s="83"/>
      <c r="F4" s="83"/>
      <c r="G4" s="83"/>
      <c r="H4" s="84"/>
    </row>
    <row r="5" spans="1:8" x14ac:dyDescent="0.25">
      <c r="A5" s="82" t="s">
        <v>734</v>
      </c>
      <c r="B5" s="83"/>
      <c r="C5" s="83"/>
      <c r="D5" s="83"/>
      <c r="E5" s="83"/>
      <c r="F5" s="83"/>
      <c r="G5" s="83"/>
      <c r="H5" s="84"/>
    </row>
    <row r="6" spans="1:8" s="11" customFormat="1" x14ac:dyDescent="0.25">
      <c r="A6" s="82" t="s">
        <v>1269</v>
      </c>
      <c r="B6" s="83"/>
      <c r="C6" s="83"/>
      <c r="D6" s="83"/>
      <c r="E6" s="83"/>
      <c r="F6" s="83"/>
      <c r="G6" s="83"/>
      <c r="H6" s="84"/>
    </row>
    <row r="7" spans="1:8" x14ac:dyDescent="0.25">
      <c r="A7" s="91" t="s">
        <v>277</v>
      </c>
      <c r="B7" s="92"/>
      <c r="C7" s="92"/>
      <c r="D7" s="92"/>
      <c r="E7" s="92"/>
      <c r="F7" s="92"/>
      <c r="G7" s="92"/>
      <c r="H7" s="93"/>
    </row>
    <row r="8" spans="1:8" ht="12.75" customHeight="1" x14ac:dyDescent="0.25">
      <c r="A8" s="43"/>
      <c r="B8" s="44"/>
      <c r="C8" s="44"/>
      <c r="D8" s="44"/>
      <c r="E8" s="44"/>
      <c r="F8" s="44"/>
      <c r="G8" s="44"/>
      <c r="H8" s="44"/>
    </row>
    <row r="9" spans="1:8" x14ac:dyDescent="0.25">
      <c r="A9" s="94" t="s">
        <v>2</v>
      </c>
      <c r="B9" s="100"/>
      <c r="C9" s="77" t="s">
        <v>3</v>
      </c>
      <c r="D9" s="78"/>
      <c r="E9" s="78"/>
      <c r="F9" s="78"/>
      <c r="G9" s="79"/>
      <c r="H9" s="105" t="s">
        <v>4</v>
      </c>
    </row>
    <row r="10" spans="1:8" ht="36" x14ac:dyDescent="0.25">
      <c r="A10" s="101"/>
      <c r="B10" s="102"/>
      <c r="C10" s="2" t="s">
        <v>5</v>
      </c>
      <c r="D10" s="38" t="s">
        <v>6</v>
      </c>
      <c r="E10" s="2" t="s">
        <v>7</v>
      </c>
      <c r="F10" s="2" t="s">
        <v>8</v>
      </c>
      <c r="G10" s="2" t="s">
        <v>9</v>
      </c>
      <c r="H10" s="105"/>
    </row>
    <row r="11" spans="1:8" x14ac:dyDescent="0.25">
      <c r="A11" s="103"/>
      <c r="B11" s="104"/>
      <c r="C11" s="3">
        <v>1</v>
      </c>
      <c r="D11" s="3">
        <v>2</v>
      </c>
      <c r="E11" s="3" t="s">
        <v>10</v>
      </c>
      <c r="F11" s="3">
        <v>4</v>
      </c>
      <c r="G11" s="3">
        <v>5</v>
      </c>
      <c r="H11" s="3" t="s">
        <v>11</v>
      </c>
    </row>
    <row r="12" spans="1:8" ht="4.9000000000000004" customHeight="1" x14ac:dyDescent="0.25">
      <c r="A12" s="12"/>
      <c r="B12" s="13"/>
      <c r="C12" s="16"/>
      <c r="D12" s="16"/>
      <c r="E12" s="16"/>
      <c r="F12" s="16"/>
      <c r="G12" s="16"/>
      <c r="H12" s="16"/>
    </row>
    <row r="13" spans="1:8" s="15" customFormat="1" x14ac:dyDescent="0.25">
      <c r="A13" s="29" t="s">
        <v>275</v>
      </c>
      <c r="B13" s="31" t="s">
        <v>276</v>
      </c>
      <c r="C13" s="16">
        <f>C14+C16</f>
        <v>2954520</v>
      </c>
      <c r="D13" s="16">
        <f t="shared" ref="D13:H13" si="0">D14+D16</f>
        <v>1664177.59</v>
      </c>
      <c r="E13" s="16">
        <f t="shared" si="0"/>
        <v>4618697.59</v>
      </c>
      <c r="F13" s="16">
        <f t="shared" si="0"/>
        <v>4618697.59</v>
      </c>
      <c r="G13" s="16">
        <f t="shared" si="0"/>
        <v>4618697.59</v>
      </c>
      <c r="H13" s="16">
        <f t="shared" si="0"/>
        <v>0</v>
      </c>
    </row>
    <row r="14" spans="1:8" s="15" customFormat="1" x14ac:dyDescent="0.25">
      <c r="A14" s="25" t="s">
        <v>124</v>
      </c>
      <c r="B14" s="24" t="s">
        <v>125</v>
      </c>
      <c r="C14" s="16">
        <v>2848497</v>
      </c>
      <c r="D14" s="16">
        <v>1770200.59</v>
      </c>
      <c r="E14" s="16">
        <v>4618697.59</v>
      </c>
      <c r="F14" s="16">
        <v>4618697.59</v>
      </c>
      <c r="G14" s="16">
        <v>4618697.59</v>
      </c>
      <c r="H14" s="16">
        <v>0</v>
      </c>
    </row>
    <row r="15" spans="1:8" s="15" customFormat="1" x14ac:dyDescent="0.25">
      <c r="A15" s="26" t="s">
        <v>735</v>
      </c>
      <c r="B15" s="23" t="s">
        <v>736</v>
      </c>
      <c r="C15" s="17">
        <v>2848497</v>
      </c>
      <c r="D15" s="17">
        <v>1770200.59</v>
      </c>
      <c r="E15" s="17">
        <v>4618697.59</v>
      </c>
      <c r="F15" s="17">
        <v>4618697.59</v>
      </c>
      <c r="G15" s="17">
        <v>4618697.59</v>
      </c>
      <c r="H15" s="17">
        <v>0</v>
      </c>
    </row>
    <row r="16" spans="1:8" s="15" customFormat="1" x14ac:dyDescent="0.25">
      <c r="A16" s="25" t="s">
        <v>126</v>
      </c>
      <c r="B16" s="24" t="s">
        <v>127</v>
      </c>
      <c r="C16" s="16">
        <v>106023</v>
      </c>
      <c r="D16" s="16">
        <v>-106023</v>
      </c>
      <c r="E16" s="16">
        <v>0</v>
      </c>
      <c r="F16" s="16">
        <v>0</v>
      </c>
      <c r="G16" s="16">
        <v>0</v>
      </c>
      <c r="H16" s="16">
        <v>0</v>
      </c>
    </row>
    <row r="17" spans="1:8" s="15" customFormat="1" x14ac:dyDescent="0.25">
      <c r="A17" s="26" t="s">
        <v>737</v>
      </c>
      <c r="B17" s="23" t="s">
        <v>127</v>
      </c>
      <c r="C17" s="17">
        <v>106023</v>
      </c>
      <c r="D17" s="17">
        <v>-106023</v>
      </c>
      <c r="E17" s="17">
        <v>0</v>
      </c>
      <c r="F17" s="17">
        <v>0</v>
      </c>
      <c r="G17" s="17">
        <v>0</v>
      </c>
      <c r="H17" s="17">
        <v>0</v>
      </c>
    </row>
    <row r="18" spans="1:8" s="15" customFormat="1" x14ac:dyDescent="0.25">
      <c r="A18" s="4"/>
      <c r="B18" s="28"/>
      <c r="C18" s="6"/>
      <c r="D18" s="6"/>
      <c r="E18" s="6"/>
      <c r="F18" s="6"/>
      <c r="G18" s="6"/>
      <c r="H18" s="6"/>
    </row>
    <row r="19" spans="1:8" x14ac:dyDescent="0.25">
      <c r="A19" s="7"/>
      <c r="B19" s="8" t="s">
        <v>12</v>
      </c>
      <c r="C19" s="10">
        <f>SUM(C13)</f>
        <v>2954520</v>
      </c>
      <c r="D19" s="10">
        <f t="shared" ref="D19:H19" si="1">SUM(D13)</f>
        <v>1664177.59</v>
      </c>
      <c r="E19" s="10">
        <f t="shared" si="1"/>
        <v>4618697.59</v>
      </c>
      <c r="F19" s="10">
        <f t="shared" si="1"/>
        <v>4618697.59</v>
      </c>
      <c r="G19" s="10">
        <f t="shared" si="1"/>
        <v>4618697.59</v>
      </c>
      <c r="H19" s="10">
        <f t="shared" si="1"/>
        <v>0</v>
      </c>
    </row>
  </sheetData>
  <mergeCells count="10">
    <mergeCell ref="A7:H7"/>
    <mergeCell ref="A9:B11"/>
    <mergeCell ref="C9:G9"/>
    <mergeCell ref="H9:H10"/>
    <mergeCell ref="A1:H1"/>
    <mergeCell ref="A2:H2"/>
    <mergeCell ref="A3:H3"/>
    <mergeCell ref="A4:H4"/>
    <mergeCell ref="A5:H5"/>
    <mergeCell ref="A6:H6"/>
  </mergeCells>
  <printOptions horizontalCentered="1"/>
  <pageMargins left="0.39370078740157483" right="0.39370078740157483" top="0.59055118110236227" bottom="0.39370078740157483" header="0.31496062992125984" footer="0.31496062992125984"/>
  <pageSetup scale="90" firstPageNumber="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F13" sqref="F13"/>
    </sheetView>
  </sheetViews>
  <sheetFormatPr baseColWidth="10" defaultRowHeight="15" x14ac:dyDescent="0.25"/>
  <cols>
    <col min="1" max="1" width="9.5703125" customWidth="1"/>
    <col min="2" max="2" width="55.5703125" customWidth="1"/>
    <col min="3" max="3" width="12" customWidth="1"/>
    <col min="4" max="5" width="12.42578125" customWidth="1"/>
    <col min="6" max="6" width="12" customWidth="1"/>
    <col min="7" max="7" width="11.85546875" customWidth="1"/>
    <col min="8" max="8" width="13.140625" customWidth="1"/>
  </cols>
  <sheetData>
    <row r="1" spans="1:8" x14ac:dyDescent="0.25">
      <c r="A1" s="85" t="s">
        <v>1205</v>
      </c>
      <c r="B1" s="86"/>
      <c r="C1" s="86"/>
      <c r="D1" s="86"/>
      <c r="E1" s="86"/>
      <c r="F1" s="86"/>
      <c r="G1" s="86"/>
      <c r="H1" s="87"/>
    </row>
    <row r="2" spans="1:8" x14ac:dyDescent="0.25">
      <c r="A2" s="88" t="s">
        <v>278</v>
      </c>
      <c r="B2" s="89"/>
      <c r="C2" s="89"/>
      <c r="D2" s="89"/>
      <c r="E2" s="89"/>
      <c r="F2" s="89"/>
      <c r="G2" s="89"/>
      <c r="H2" s="90"/>
    </row>
    <row r="3" spans="1:8" x14ac:dyDescent="0.25">
      <c r="A3" s="82" t="s">
        <v>0</v>
      </c>
      <c r="B3" s="83"/>
      <c r="C3" s="83"/>
      <c r="D3" s="83"/>
      <c r="E3" s="83"/>
      <c r="F3" s="83"/>
      <c r="G3" s="83"/>
      <c r="H3" s="84"/>
    </row>
    <row r="4" spans="1:8" x14ac:dyDescent="0.25">
      <c r="A4" s="82" t="s">
        <v>1</v>
      </c>
      <c r="B4" s="83"/>
      <c r="C4" s="83"/>
      <c r="D4" s="83"/>
      <c r="E4" s="83"/>
      <c r="F4" s="83"/>
      <c r="G4" s="83"/>
      <c r="H4" s="84"/>
    </row>
    <row r="5" spans="1:8" x14ac:dyDescent="0.25">
      <c r="A5" s="82" t="s">
        <v>738</v>
      </c>
      <c r="B5" s="83"/>
      <c r="C5" s="83"/>
      <c r="D5" s="83"/>
      <c r="E5" s="83"/>
      <c r="F5" s="83"/>
      <c r="G5" s="83"/>
      <c r="H5" s="84"/>
    </row>
    <row r="6" spans="1:8" s="11" customFormat="1" x14ac:dyDescent="0.25">
      <c r="A6" s="82" t="s">
        <v>1269</v>
      </c>
      <c r="B6" s="83"/>
      <c r="C6" s="83"/>
      <c r="D6" s="83"/>
      <c r="E6" s="83"/>
      <c r="F6" s="83"/>
      <c r="G6" s="83"/>
      <c r="H6" s="84"/>
    </row>
    <row r="7" spans="1:8" x14ac:dyDescent="0.25">
      <c r="A7" s="91" t="s">
        <v>277</v>
      </c>
      <c r="B7" s="92"/>
      <c r="C7" s="92"/>
      <c r="D7" s="92"/>
      <c r="E7" s="92"/>
      <c r="F7" s="92"/>
      <c r="G7" s="92"/>
      <c r="H7" s="93"/>
    </row>
    <row r="8" spans="1:8" ht="12.75" customHeight="1" x14ac:dyDescent="0.25">
      <c r="A8" s="43"/>
      <c r="B8" s="44"/>
      <c r="C8" s="44"/>
      <c r="D8" s="44"/>
      <c r="E8" s="44"/>
      <c r="F8" s="44"/>
      <c r="G8" s="44"/>
      <c r="H8" s="44"/>
    </row>
    <row r="9" spans="1:8" x14ac:dyDescent="0.25">
      <c r="A9" s="94" t="s">
        <v>2</v>
      </c>
      <c r="B9" s="100"/>
      <c r="C9" s="77" t="s">
        <v>3</v>
      </c>
      <c r="D9" s="78"/>
      <c r="E9" s="78"/>
      <c r="F9" s="78"/>
      <c r="G9" s="79"/>
      <c r="H9" s="105" t="s">
        <v>4</v>
      </c>
    </row>
    <row r="10" spans="1:8" ht="36" x14ac:dyDescent="0.25">
      <c r="A10" s="101"/>
      <c r="B10" s="102"/>
      <c r="C10" s="2" t="s">
        <v>5</v>
      </c>
      <c r="D10" s="38" t="s">
        <v>6</v>
      </c>
      <c r="E10" s="2" t="s">
        <v>7</v>
      </c>
      <c r="F10" s="2" t="s">
        <v>8</v>
      </c>
      <c r="G10" s="2" t="s">
        <v>9</v>
      </c>
      <c r="H10" s="105"/>
    </row>
    <row r="11" spans="1:8" x14ac:dyDescent="0.25">
      <c r="A11" s="103"/>
      <c r="B11" s="104"/>
      <c r="C11" s="3">
        <v>1</v>
      </c>
      <c r="D11" s="3">
        <v>2</v>
      </c>
      <c r="E11" s="3" t="s">
        <v>10</v>
      </c>
      <c r="F11" s="3">
        <v>4</v>
      </c>
      <c r="G11" s="3">
        <v>5</v>
      </c>
      <c r="H11" s="3" t="s">
        <v>11</v>
      </c>
    </row>
    <row r="12" spans="1:8" ht="4.9000000000000004" customHeight="1" x14ac:dyDescent="0.25">
      <c r="A12" s="12"/>
      <c r="B12" s="13"/>
      <c r="C12" s="16"/>
      <c r="D12" s="16"/>
      <c r="E12" s="16"/>
      <c r="F12" s="16"/>
      <c r="G12" s="16"/>
      <c r="H12" s="16"/>
    </row>
    <row r="13" spans="1:8" s="15" customFormat="1" x14ac:dyDescent="0.25">
      <c r="A13" s="29" t="s">
        <v>275</v>
      </c>
      <c r="B13" s="31" t="s">
        <v>276</v>
      </c>
      <c r="C13" s="16">
        <f>C14+C16+C18</f>
        <v>15957128</v>
      </c>
      <c r="D13" s="16">
        <f t="shared" ref="D13:H13" si="0">D14+D16+D18</f>
        <v>-549471.09</v>
      </c>
      <c r="E13" s="16">
        <f t="shared" si="0"/>
        <v>15407656.91</v>
      </c>
      <c r="F13" s="16">
        <f t="shared" si="0"/>
        <v>15407656.91</v>
      </c>
      <c r="G13" s="16">
        <f t="shared" si="0"/>
        <v>15390377.84</v>
      </c>
      <c r="H13" s="16">
        <f t="shared" si="0"/>
        <v>0</v>
      </c>
    </row>
    <row r="14" spans="1:8" s="15" customFormat="1" x14ac:dyDescent="0.25">
      <c r="A14" s="25" t="s">
        <v>128</v>
      </c>
      <c r="B14" s="24" t="s">
        <v>129</v>
      </c>
      <c r="C14" s="16">
        <v>10104693</v>
      </c>
      <c r="D14" s="16">
        <v>648282.18000000005</v>
      </c>
      <c r="E14" s="16">
        <v>10752975.18</v>
      </c>
      <c r="F14" s="16">
        <v>10752975.18</v>
      </c>
      <c r="G14" s="16">
        <v>10742497.4</v>
      </c>
      <c r="H14" s="16">
        <v>0</v>
      </c>
    </row>
    <row r="15" spans="1:8" s="15" customFormat="1" x14ac:dyDescent="0.25">
      <c r="A15" s="26" t="s">
        <v>739</v>
      </c>
      <c r="B15" s="23" t="s">
        <v>129</v>
      </c>
      <c r="C15" s="17">
        <v>10104693</v>
      </c>
      <c r="D15" s="17">
        <v>648282.18000000005</v>
      </c>
      <c r="E15" s="17">
        <v>10752975.18</v>
      </c>
      <c r="F15" s="17">
        <v>10752975.18</v>
      </c>
      <c r="G15" s="17">
        <v>10742497.4</v>
      </c>
      <c r="H15" s="17">
        <v>0</v>
      </c>
    </row>
    <row r="16" spans="1:8" s="15" customFormat="1" x14ac:dyDescent="0.25">
      <c r="A16" s="25" t="s">
        <v>130</v>
      </c>
      <c r="B16" s="24" t="s">
        <v>131</v>
      </c>
      <c r="C16" s="16">
        <v>5433190</v>
      </c>
      <c r="D16" s="16">
        <v>-778508.27</v>
      </c>
      <c r="E16" s="16">
        <v>4654681.7300000004</v>
      </c>
      <c r="F16" s="16">
        <v>4654681.7300000004</v>
      </c>
      <c r="G16" s="16">
        <v>4647880.4400000004</v>
      </c>
      <c r="H16" s="16">
        <v>0</v>
      </c>
    </row>
    <row r="17" spans="1:8" s="15" customFormat="1" x14ac:dyDescent="0.25">
      <c r="A17" s="26" t="s">
        <v>740</v>
      </c>
      <c r="B17" s="23" t="s">
        <v>741</v>
      </c>
      <c r="C17" s="17">
        <v>5433190</v>
      </c>
      <c r="D17" s="17">
        <v>-778508.27</v>
      </c>
      <c r="E17" s="17">
        <v>4654681.7300000004</v>
      </c>
      <c r="F17" s="17">
        <v>4654681.7300000004</v>
      </c>
      <c r="G17" s="17">
        <v>4647880.4400000004</v>
      </c>
      <c r="H17" s="17">
        <v>0</v>
      </c>
    </row>
    <row r="18" spans="1:8" s="15" customFormat="1" x14ac:dyDescent="0.25">
      <c r="A18" s="25" t="s">
        <v>132</v>
      </c>
      <c r="B18" s="24" t="s">
        <v>133</v>
      </c>
      <c r="C18" s="16">
        <v>419245</v>
      </c>
      <c r="D18" s="16">
        <v>-419245</v>
      </c>
      <c r="E18" s="16">
        <v>0</v>
      </c>
      <c r="F18" s="16">
        <v>0</v>
      </c>
      <c r="G18" s="16">
        <v>0</v>
      </c>
      <c r="H18" s="16">
        <v>0</v>
      </c>
    </row>
    <row r="19" spans="1:8" s="15" customFormat="1" x14ac:dyDescent="0.25">
      <c r="A19" s="26" t="s">
        <v>742</v>
      </c>
      <c r="B19" s="23" t="s">
        <v>743</v>
      </c>
      <c r="C19" s="17">
        <v>419245</v>
      </c>
      <c r="D19" s="17">
        <v>-419245</v>
      </c>
      <c r="E19" s="17">
        <v>0</v>
      </c>
      <c r="F19" s="17">
        <v>0</v>
      </c>
      <c r="G19" s="17">
        <v>0</v>
      </c>
      <c r="H19" s="17">
        <v>0</v>
      </c>
    </row>
    <row r="20" spans="1:8" s="15" customFormat="1" x14ac:dyDescent="0.25">
      <c r="A20" s="4"/>
      <c r="B20" s="28"/>
      <c r="C20" s="6"/>
      <c r="D20" s="6"/>
      <c r="E20" s="6"/>
      <c r="F20" s="6"/>
      <c r="G20" s="6"/>
      <c r="H20" s="6"/>
    </row>
    <row r="21" spans="1:8" x14ac:dyDescent="0.25">
      <c r="A21" s="7"/>
      <c r="B21" s="8" t="s">
        <v>12</v>
      </c>
      <c r="C21" s="10">
        <f>SUM(C13)</f>
        <v>15957128</v>
      </c>
      <c r="D21" s="10">
        <f t="shared" ref="D21:H21" si="1">SUM(D13)</f>
        <v>-549471.09</v>
      </c>
      <c r="E21" s="10">
        <f t="shared" si="1"/>
        <v>15407656.91</v>
      </c>
      <c r="F21" s="10">
        <f t="shared" si="1"/>
        <v>15407656.91</v>
      </c>
      <c r="G21" s="10">
        <f t="shared" si="1"/>
        <v>15390377.84</v>
      </c>
      <c r="H21" s="10">
        <f t="shared" si="1"/>
        <v>0</v>
      </c>
    </row>
  </sheetData>
  <mergeCells count="10">
    <mergeCell ref="A7:H7"/>
    <mergeCell ref="A9:B11"/>
    <mergeCell ref="C9:G9"/>
    <mergeCell ref="H9:H10"/>
    <mergeCell ref="A1:H1"/>
    <mergeCell ref="A2:H2"/>
    <mergeCell ref="A3:H3"/>
    <mergeCell ref="A4:H4"/>
    <mergeCell ref="A5:H5"/>
    <mergeCell ref="A6:H6"/>
  </mergeCells>
  <printOptions horizontalCentered="1"/>
  <pageMargins left="0.39370078740157483" right="0.39370078740157483" top="0.59055118110236227" bottom="0.39370078740157483" header="0.31496062992125984" footer="0.31496062992125984"/>
  <pageSetup scale="90" firstPageNumber="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F13" sqref="F13"/>
    </sheetView>
  </sheetViews>
  <sheetFormatPr baseColWidth="10" defaultRowHeight="15" x14ac:dyDescent="0.25"/>
  <cols>
    <col min="1" max="1" width="9.5703125" customWidth="1"/>
    <col min="2" max="2" width="55.5703125" customWidth="1"/>
    <col min="3" max="3" width="12" customWidth="1"/>
    <col min="4" max="5" width="12.42578125" customWidth="1"/>
    <col min="6" max="6" width="12" customWidth="1"/>
    <col min="7" max="7" width="11.85546875" customWidth="1"/>
    <col min="8" max="8" width="13.140625" customWidth="1"/>
  </cols>
  <sheetData>
    <row r="1" spans="1:8" x14ac:dyDescent="0.25">
      <c r="A1" s="85" t="s">
        <v>1205</v>
      </c>
      <c r="B1" s="86"/>
      <c r="C1" s="86"/>
      <c r="D1" s="86"/>
      <c r="E1" s="86"/>
      <c r="F1" s="86"/>
      <c r="G1" s="86"/>
      <c r="H1" s="87"/>
    </row>
    <row r="2" spans="1:8" x14ac:dyDescent="0.25">
      <c r="A2" s="88" t="s">
        <v>278</v>
      </c>
      <c r="B2" s="89"/>
      <c r="C2" s="89"/>
      <c r="D2" s="89"/>
      <c r="E2" s="89"/>
      <c r="F2" s="89"/>
      <c r="G2" s="89"/>
      <c r="H2" s="90"/>
    </row>
    <row r="3" spans="1:8" x14ac:dyDescent="0.25">
      <c r="A3" s="82" t="s">
        <v>0</v>
      </c>
      <c r="B3" s="83"/>
      <c r="C3" s="83"/>
      <c r="D3" s="83"/>
      <c r="E3" s="83"/>
      <c r="F3" s="83"/>
      <c r="G3" s="83"/>
      <c r="H3" s="84"/>
    </row>
    <row r="4" spans="1:8" x14ac:dyDescent="0.25">
      <c r="A4" s="82" t="s">
        <v>1</v>
      </c>
      <c r="B4" s="83"/>
      <c r="C4" s="83"/>
      <c r="D4" s="83"/>
      <c r="E4" s="83"/>
      <c r="F4" s="83"/>
      <c r="G4" s="83"/>
      <c r="H4" s="84"/>
    </row>
    <row r="5" spans="1:8" x14ac:dyDescent="0.25">
      <c r="A5" s="82" t="s">
        <v>744</v>
      </c>
      <c r="B5" s="83"/>
      <c r="C5" s="83"/>
      <c r="D5" s="83"/>
      <c r="E5" s="83"/>
      <c r="F5" s="83"/>
      <c r="G5" s="83"/>
      <c r="H5" s="84"/>
    </row>
    <row r="6" spans="1:8" s="11" customFormat="1" x14ac:dyDescent="0.25">
      <c r="A6" s="82" t="s">
        <v>1269</v>
      </c>
      <c r="B6" s="83"/>
      <c r="C6" s="83"/>
      <c r="D6" s="83"/>
      <c r="E6" s="83"/>
      <c r="F6" s="83"/>
      <c r="G6" s="83"/>
      <c r="H6" s="84"/>
    </row>
    <row r="7" spans="1:8" x14ac:dyDescent="0.25">
      <c r="A7" s="91" t="s">
        <v>277</v>
      </c>
      <c r="B7" s="92"/>
      <c r="C7" s="92"/>
      <c r="D7" s="92"/>
      <c r="E7" s="92"/>
      <c r="F7" s="92"/>
      <c r="G7" s="92"/>
      <c r="H7" s="93"/>
    </row>
    <row r="8" spans="1:8" ht="12.75" customHeight="1" x14ac:dyDescent="0.25">
      <c r="A8" s="43"/>
      <c r="B8" s="44"/>
      <c r="C8" s="44"/>
      <c r="D8" s="44"/>
      <c r="E8" s="44"/>
      <c r="F8" s="44"/>
      <c r="G8" s="44"/>
      <c r="H8" s="44"/>
    </row>
    <row r="9" spans="1:8" x14ac:dyDescent="0.25">
      <c r="A9" s="94" t="s">
        <v>2</v>
      </c>
      <c r="B9" s="100"/>
      <c r="C9" s="77" t="s">
        <v>3</v>
      </c>
      <c r="D9" s="78"/>
      <c r="E9" s="78"/>
      <c r="F9" s="78"/>
      <c r="G9" s="79"/>
      <c r="H9" s="105" t="s">
        <v>4</v>
      </c>
    </row>
    <row r="10" spans="1:8" ht="36" x14ac:dyDescent="0.25">
      <c r="A10" s="101"/>
      <c r="B10" s="102"/>
      <c r="C10" s="2" t="s">
        <v>5</v>
      </c>
      <c r="D10" s="38" t="s">
        <v>6</v>
      </c>
      <c r="E10" s="2" t="s">
        <v>7</v>
      </c>
      <c r="F10" s="2" t="s">
        <v>8</v>
      </c>
      <c r="G10" s="2" t="s">
        <v>9</v>
      </c>
      <c r="H10" s="105"/>
    </row>
    <row r="11" spans="1:8" x14ac:dyDescent="0.25">
      <c r="A11" s="103"/>
      <c r="B11" s="104"/>
      <c r="C11" s="3">
        <v>1</v>
      </c>
      <c r="D11" s="3">
        <v>2</v>
      </c>
      <c r="E11" s="3" t="s">
        <v>10</v>
      </c>
      <c r="F11" s="3">
        <v>4</v>
      </c>
      <c r="G11" s="3">
        <v>5</v>
      </c>
      <c r="H11" s="3" t="s">
        <v>11</v>
      </c>
    </row>
    <row r="12" spans="1:8" ht="4.9000000000000004" customHeight="1" x14ac:dyDescent="0.25">
      <c r="A12" s="12"/>
      <c r="B12" s="13"/>
      <c r="C12" s="16"/>
      <c r="D12" s="16"/>
      <c r="E12" s="16"/>
      <c r="F12" s="16"/>
      <c r="G12" s="16"/>
      <c r="H12" s="16"/>
    </row>
    <row r="13" spans="1:8" s="15" customFormat="1" x14ac:dyDescent="0.25">
      <c r="A13" s="29" t="s">
        <v>275</v>
      </c>
      <c r="B13" s="31" t="s">
        <v>276</v>
      </c>
      <c r="C13" s="16">
        <f>C14+C22+C27</f>
        <v>152288781</v>
      </c>
      <c r="D13" s="16">
        <f t="shared" ref="D13:H13" si="0">D14+D22+D27</f>
        <v>-58033294.960000001</v>
      </c>
      <c r="E13" s="16">
        <f t="shared" si="0"/>
        <v>94255486.039999992</v>
      </c>
      <c r="F13" s="16">
        <f t="shared" si="0"/>
        <v>94255486.039999992</v>
      </c>
      <c r="G13" s="16">
        <f t="shared" si="0"/>
        <v>89997860.030000001</v>
      </c>
      <c r="H13" s="16">
        <f t="shared" si="0"/>
        <v>0</v>
      </c>
    </row>
    <row r="14" spans="1:8" s="15" customFormat="1" x14ac:dyDescent="0.25">
      <c r="A14" s="25" t="s">
        <v>134</v>
      </c>
      <c r="B14" s="24" t="s">
        <v>135</v>
      </c>
      <c r="C14" s="16">
        <v>23042542</v>
      </c>
      <c r="D14" s="16">
        <v>6692704.3499999996</v>
      </c>
      <c r="E14" s="16">
        <v>29735246.350000001</v>
      </c>
      <c r="F14" s="16">
        <v>29735246.350000001</v>
      </c>
      <c r="G14" s="16">
        <v>28123871.649999999</v>
      </c>
      <c r="H14" s="16">
        <v>0</v>
      </c>
    </row>
    <row r="15" spans="1:8" s="15" customFormat="1" x14ac:dyDescent="0.25">
      <c r="A15" s="26" t="s">
        <v>745</v>
      </c>
      <c r="B15" s="23" t="s">
        <v>300</v>
      </c>
      <c r="C15" s="17">
        <v>9321682</v>
      </c>
      <c r="D15" s="17">
        <v>1024016.79</v>
      </c>
      <c r="E15" s="17">
        <v>10345698.789999999</v>
      </c>
      <c r="F15" s="17">
        <v>10345698.789999999</v>
      </c>
      <c r="G15" s="17">
        <v>10139222.289999999</v>
      </c>
      <c r="H15" s="17">
        <v>0</v>
      </c>
    </row>
    <row r="16" spans="1:8" s="15" customFormat="1" x14ac:dyDescent="0.25">
      <c r="A16" s="26" t="s">
        <v>746</v>
      </c>
      <c r="B16" s="23" t="s">
        <v>747</v>
      </c>
      <c r="C16" s="17">
        <v>2646207</v>
      </c>
      <c r="D16" s="17">
        <v>3504692.73</v>
      </c>
      <c r="E16" s="17">
        <v>6150899.7300000004</v>
      </c>
      <c r="F16" s="17">
        <v>6150899.7300000004</v>
      </c>
      <c r="G16" s="17">
        <v>6145517.21</v>
      </c>
      <c r="H16" s="17">
        <v>0</v>
      </c>
    </row>
    <row r="17" spans="1:8" s="15" customFormat="1" x14ac:dyDescent="0.25">
      <c r="A17" s="26" t="s">
        <v>748</v>
      </c>
      <c r="B17" s="23" t="s">
        <v>749</v>
      </c>
      <c r="C17" s="17">
        <v>2455617</v>
      </c>
      <c r="D17" s="17">
        <v>987779.39</v>
      </c>
      <c r="E17" s="17">
        <v>3443396.39</v>
      </c>
      <c r="F17" s="17">
        <v>3443396.39</v>
      </c>
      <c r="G17" s="17">
        <v>3000822.43</v>
      </c>
      <c r="H17" s="17">
        <v>0</v>
      </c>
    </row>
    <row r="18" spans="1:8" s="15" customFormat="1" x14ac:dyDescent="0.25">
      <c r="A18" s="26" t="s">
        <v>750</v>
      </c>
      <c r="B18" s="23" t="s">
        <v>751</v>
      </c>
      <c r="C18" s="17">
        <v>1166482</v>
      </c>
      <c r="D18" s="17">
        <v>561033.64</v>
      </c>
      <c r="E18" s="17">
        <v>1727515.64</v>
      </c>
      <c r="F18" s="17">
        <v>1727515.64</v>
      </c>
      <c r="G18" s="17">
        <v>1419812.21</v>
      </c>
      <c r="H18" s="17">
        <v>0</v>
      </c>
    </row>
    <row r="19" spans="1:8" s="15" customFormat="1" x14ac:dyDescent="0.25">
      <c r="A19" s="26" t="s">
        <v>752</v>
      </c>
      <c r="B19" s="23" t="s">
        <v>753</v>
      </c>
      <c r="C19" s="17">
        <v>2346633</v>
      </c>
      <c r="D19" s="17">
        <v>-193255.73</v>
      </c>
      <c r="E19" s="17">
        <v>2153377.27</v>
      </c>
      <c r="F19" s="17">
        <v>2153377.27</v>
      </c>
      <c r="G19" s="17">
        <v>2132992.9900000002</v>
      </c>
      <c r="H19" s="17">
        <v>0</v>
      </c>
    </row>
    <row r="20" spans="1:8" s="15" customFormat="1" x14ac:dyDescent="0.25">
      <c r="A20" s="26" t="s">
        <v>754</v>
      </c>
      <c r="B20" s="23" t="s">
        <v>755</v>
      </c>
      <c r="C20" s="17">
        <v>2322608</v>
      </c>
      <c r="D20" s="17">
        <v>349375.21</v>
      </c>
      <c r="E20" s="17">
        <v>2671983.21</v>
      </c>
      <c r="F20" s="17">
        <v>2671983.21</v>
      </c>
      <c r="G20" s="17">
        <v>2346138.83</v>
      </c>
      <c r="H20" s="17">
        <v>0</v>
      </c>
    </row>
    <row r="21" spans="1:8" s="15" customFormat="1" x14ac:dyDescent="0.25">
      <c r="A21" s="26" t="s">
        <v>756</v>
      </c>
      <c r="B21" s="23" t="s">
        <v>757</v>
      </c>
      <c r="C21" s="17">
        <v>2783313</v>
      </c>
      <c r="D21" s="17">
        <v>459062.32</v>
      </c>
      <c r="E21" s="17">
        <v>3242375.32</v>
      </c>
      <c r="F21" s="17">
        <v>3242375.32</v>
      </c>
      <c r="G21" s="17">
        <v>2939365.69</v>
      </c>
      <c r="H21" s="17">
        <v>0</v>
      </c>
    </row>
    <row r="22" spans="1:8" s="15" customFormat="1" x14ac:dyDescent="0.25">
      <c r="A22" s="25" t="s">
        <v>136</v>
      </c>
      <c r="B22" s="24" t="s">
        <v>137</v>
      </c>
      <c r="C22" s="16">
        <v>118631843</v>
      </c>
      <c r="D22" s="16">
        <v>-54111603.310000002</v>
      </c>
      <c r="E22" s="16">
        <v>64520239.689999998</v>
      </c>
      <c r="F22" s="16">
        <v>64520239.689999998</v>
      </c>
      <c r="G22" s="16">
        <v>61873988.380000003</v>
      </c>
      <c r="H22" s="16">
        <v>0</v>
      </c>
    </row>
    <row r="23" spans="1:8" s="15" customFormat="1" x14ac:dyDescent="0.25">
      <c r="A23" s="26" t="s">
        <v>758</v>
      </c>
      <c r="B23" s="23" t="s">
        <v>759</v>
      </c>
      <c r="C23" s="17">
        <v>23353843</v>
      </c>
      <c r="D23" s="17">
        <v>-4425843</v>
      </c>
      <c r="E23" s="17">
        <v>18928000</v>
      </c>
      <c r="F23" s="17">
        <v>18928000</v>
      </c>
      <c r="G23" s="17">
        <v>18928000</v>
      </c>
      <c r="H23" s="17">
        <v>0</v>
      </c>
    </row>
    <row r="24" spans="1:8" s="15" customFormat="1" x14ac:dyDescent="0.25">
      <c r="A24" s="26" t="s">
        <v>760</v>
      </c>
      <c r="B24" s="23" t="s">
        <v>761</v>
      </c>
      <c r="C24" s="17">
        <v>25278000</v>
      </c>
      <c r="D24" s="17">
        <v>6822000</v>
      </c>
      <c r="E24" s="17">
        <v>32100000</v>
      </c>
      <c r="F24" s="17">
        <v>32100000</v>
      </c>
      <c r="G24" s="17">
        <v>32100000</v>
      </c>
      <c r="H24" s="17">
        <v>0</v>
      </c>
    </row>
    <row r="25" spans="1:8" s="15" customFormat="1" x14ac:dyDescent="0.25">
      <c r="A25" s="26" t="s">
        <v>763</v>
      </c>
      <c r="B25" s="23" t="s">
        <v>764</v>
      </c>
      <c r="C25" s="17">
        <v>10000000</v>
      </c>
      <c r="D25" s="17">
        <v>3492239.69</v>
      </c>
      <c r="E25" s="17">
        <v>13492239.689999999</v>
      </c>
      <c r="F25" s="17">
        <v>13492239.689999999</v>
      </c>
      <c r="G25" s="17">
        <v>10845988.380000001</v>
      </c>
      <c r="H25" s="17">
        <v>0</v>
      </c>
    </row>
    <row r="26" spans="1:8" s="15" customFormat="1" x14ac:dyDescent="0.25">
      <c r="A26" s="26" t="s">
        <v>765</v>
      </c>
      <c r="B26" s="23" t="s">
        <v>766</v>
      </c>
      <c r="C26" s="17">
        <v>60000000</v>
      </c>
      <c r="D26" s="17">
        <v>-60000000</v>
      </c>
      <c r="E26" s="17">
        <v>0</v>
      </c>
      <c r="F26" s="17">
        <v>0</v>
      </c>
      <c r="G26" s="17">
        <v>0</v>
      </c>
      <c r="H26" s="17">
        <v>0</v>
      </c>
    </row>
    <row r="27" spans="1:8" s="15" customFormat="1" x14ac:dyDescent="0.25">
      <c r="A27" s="25" t="s">
        <v>138</v>
      </c>
      <c r="B27" s="24" t="s">
        <v>139</v>
      </c>
      <c r="C27" s="16">
        <v>10614396</v>
      </c>
      <c r="D27" s="16">
        <v>-10614396</v>
      </c>
      <c r="E27" s="16">
        <v>0</v>
      </c>
      <c r="F27" s="16">
        <v>0</v>
      </c>
      <c r="G27" s="16">
        <v>0</v>
      </c>
      <c r="H27" s="16">
        <v>0</v>
      </c>
    </row>
    <row r="28" spans="1:8" s="15" customFormat="1" x14ac:dyDescent="0.25">
      <c r="A28" s="26" t="s">
        <v>767</v>
      </c>
      <c r="B28" s="23" t="s">
        <v>139</v>
      </c>
      <c r="C28" s="17">
        <v>10614396</v>
      </c>
      <c r="D28" s="17">
        <v>-10614396</v>
      </c>
      <c r="E28" s="17">
        <v>0</v>
      </c>
      <c r="F28" s="17">
        <v>0</v>
      </c>
      <c r="G28" s="17">
        <v>0</v>
      </c>
      <c r="H28" s="17">
        <v>0</v>
      </c>
    </row>
    <row r="29" spans="1:8" s="15" customFormat="1" x14ac:dyDescent="0.25">
      <c r="A29" s="4"/>
      <c r="B29" s="5"/>
      <c r="C29" s="6"/>
      <c r="D29" s="6"/>
      <c r="E29" s="6"/>
      <c r="F29" s="6"/>
      <c r="G29" s="6"/>
      <c r="H29" s="6"/>
    </row>
    <row r="30" spans="1:8" x14ac:dyDescent="0.25">
      <c r="A30" s="7"/>
      <c r="B30" s="8" t="s">
        <v>12</v>
      </c>
      <c r="C30" s="10">
        <f>SUM(C13)</f>
        <v>152288781</v>
      </c>
      <c r="D30" s="10">
        <f t="shared" ref="D30:H30" si="1">SUM(D13)</f>
        <v>-58033294.960000001</v>
      </c>
      <c r="E30" s="10">
        <f t="shared" si="1"/>
        <v>94255486.039999992</v>
      </c>
      <c r="F30" s="10">
        <f t="shared" si="1"/>
        <v>94255486.039999992</v>
      </c>
      <c r="G30" s="10">
        <f t="shared" si="1"/>
        <v>89997860.030000001</v>
      </c>
      <c r="H30" s="10">
        <f t="shared" si="1"/>
        <v>0</v>
      </c>
    </row>
  </sheetData>
  <mergeCells count="10">
    <mergeCell ref="A7:H7"/>
    <mergeCell ref="A9:B11"/>
    <mergeCell ref="C9:G9"/>
    <mergeCell ref="H9:H10"/>
    <mergeCell ref="A1:H1"/>
    <mergeCell ref="A2:H2"/>
    <mergeCell ref="A3:H3"/>
    <mergeCell ref="A4:H4"/>
    <mergeCell ref="A5:H5"/>
    <mergeCell ref="A6:H6"/>
  </mergeCells>
  <printOptions horizontalCentered="1"/>
  <pageMargins left="0.39370078740157483" right="0.39370078740157483" top="0.59055118110236227" bottom="0.39370078740157483" header="0.31496062992125984" footer="0.31496062992125984"/>
  <pageSetup scale="90" firstPageNumber="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F13" sqref="F13"/>
    </sheetView>
  </sheetViews>
  <sheetFormatPr baseColWidth="10" defaultRowHeight="15" x14ac:dyDescent="0.25"/>
  <cols>
    <col min="1" max="1" width="9.5703125" customWidth="1"/>
    <col min="2" max="2" width="55.5703125" customWidth="1"/>
    <col min="3" max="3" width="12" customWidth="1"/>
    <col min="4" max="5" width="12.42578125" customWidth="1"/>
    <col min="6" max="6" width="12" customWidth="1"/>
    <col min="7" max="7" width="11.85546875" customWidth="1"/>
    <col min="8" max="8" width="13.140625" customWidth="1"/>
  </cols>
  <sheetData>
    <row r="1" spans="1:8" x14ac:dyDescent="0.25">
      <c r="A1" s="85" t="s">
        <v>1205</v>
      </c>
      <c r="B1" s="86"/>
      <c r="C1" s="86"/>
      <c r="D1" s="86"/>
      <c r="E1" s="86"/>
      <c r="F1" s="86"/>
      <c r="G1" s="86"/>
      <c r="H1" s="87"/>
    </row>
    <row r="2" spans="1:8" x14ac:dyDescent="0.25">
      <c r="A2" s="88" t="s">
        <v>278</v>
      </c>
      <c r="B2" s="89"/>
      <c r="C2" s="89"/>
      <c r="D2" s="89"/>
      <c r="E2" s="89"/>
      <c r="F2" s="89"/>
      <c r="G2" s="89"/>
      <c r="H2" s="90"/>
    </row>
    <row r="3" spans="1:8" x14ac:dyDescent="0.25">
      <c r="A3" s="82" t="s">
        <v>0</v>
      </c>
      <c r="B3" s="83"/>
      <c r="C3" s="83"/>
      <c r="D3" s="83"/>
      <c r="E3" s="83"/>
      <c r="F3" s="83"/>
      <c r="G3" s="83"/>
      <c r="H3" s="84"/>
    </row>
    <row r="4" spans="1:8" x14ac:dyDescent="0.25">
      <c r="A4" s="82" t="s">
        <v>1</v>
      </c>
      <c r="B4" s="83"/>
      <c r="C4" s="83"/>
      <c r="D4" s="83"/>
      <c r="E4" s="83"/>
      <c r="F4" s="83"/>
      <c r="G4" s="83"/>
      <c r="H4" s="84"/>
    </row>
    <row r="5" spans="1:8" x14ac:dyDescent="0.25">
      <c r="A5" s="82" t="s">
        <v>768</v>
      </c>
      <c r="B5" s="83"/>
      <c r="C5" s="83"/>
      <c r="D5" s="83"/>
      <c r="E5" s="83"/>
      <c r="F5" s="83"/>
      <c r="G5" s="83"/>
      <c r="H5" s="84"/>
    </row>
    <row r="6" spans="1:8" s="11" customFormat="1" x14ac:dyDescent="0.25">
      <c r="A6" s="82" t="s">
        <v>1269</v>
      </c>
      <c r="B6" s="83"/>
      <c r="C6" s="83"/>
      <c r="D6" s="83"/>
      <c r="E6" s="83"/>
      <c r="F6" s="83"/>
      <c r="G6" s="83"/>
      <c r="H6" s="84"/>
    </row>
    <row r="7" spans="1:8" x14ac:dyDescent="0.25">
      <c r="A7" s="91" t="s">
        <v>277</v>
      </c>
      <c r="B7" s="92"/>
      <c r="C7" s="92"/>
      <c r="D7" s="92"/>
      <c r="E7" s="92"/>
      <c r="F7" s="92"/>
      <c r="G7" s="92"/>
      <c r="H7" s="93"/>
    </row>
    <row r="8" spans="1:8" ht="12.75" customHeight="1" x14ac:dyDescent="0.25">
      <c r="A8" s="43"/>
      <c r="B8" s="44"/>
      <c r="C8" s="44"/>
      <c r="D8" s="44"/>
      <c r="E8" s="44"/>
      <c r="F8" s="44"/>
      <c r="G8" s="44"/>
      <c r="H8" s="44"/>
    </row>
    <row r="9" spans="1:8" x14ac:dyDescent="0.25">
      <c r="A9" s="94" t="s">
        <v>2</v>
      </c>
      <c r="B9" s="100"/>
      <c r="C9" s="77" t="s">
        <v>3</v>
      </c>
      <c r="D9" s="78"/>
      <c r="E9" s="78"/>
      <c r="F9" s="78"/>
      <c r="G9" s="79"/>
      <c r="H9" s="105" t="s">
        <v>4</v>
      </c>
    </row>
    <row r="10" spans="1:8" ht="36" x14ac:dyDescent="0.25">
      <c r="A10" s="101"/>
      <c r="B10" s="102"/>
      <c r="C10" s="2" t="s">
        <v>5</v>
      </c>
      <c r="D10" s="38" t="s">
        <v>6</v>
      </c>
      <c r="E10" s="2" t="s">
        <v>7</v>
      </c>
      <c r="F10" s="2" t="s">
        <v>8</v>
      </c>
      <c r="G10" s="2" t="s">
        <v>9</v>
      </c>
      <c r="H10" s="105"/>
    </row>
    <row r="11" spans="1:8" x14ac:dyDescent="0.25">
      <c r="A11" s="103"/>
      <c r="B11" s="104"/>
      <c r="C11" s="3">
        <v>1</v>
      </c>
      <c r="D11" s="3">
        <v>2</v>
      </c>
      <c r="E11" s="3" t="s">
        <v>10</v>
      </c>
      <c r="F11" s="3">
        <v>4</v>
      </c>
      <c r="G11" s="3">
        <v>5</v>
      </c>
      <c r="H11" s="3" t="s">
        <v>11</v>
      </c>
    </row>
    <row r="12" spans="1:8" ht="4.9000000000000004" customHeight="1" x14ac:dyDescent="0.25">
      <c r="A12" s="12"/>
      <c r="B12" s="13"/>
      <c r="C12" s="16"/>
      <c r="D12" s="16"/>
      <c r="E12" s="16"/>
      <c r="F12" s="16"/>
      <c r="G12" s="16"/>
      <c r="H12" s="16"/>
    </row>
    <row r="13" spans="1:8" s="15" customFormat="1" x14ac:dyDescent="0.25">
      <c r="A13" s="29" t="s">
        <v>275</v>
      </c>
      <c r="B13" s="27" t="s">
        <v>276</v>
      </c>
      <c r="C13" s="16">
        <f>C14+C31</f>
        <v>85213071</v>
      </c>
      <c r="D13" s="16">
        <f t="shared" ref="D13:H13" si="0">D14+D31</f>
        <v>-11209895.029999999</v>
      </c>
      <c r="E13" s="16">
        <f t="shared" si="0"/>
        <v>74003175.969999999</v>
      </c>
      <c r="F13" s="16">
        <f t="shared" si="0"/>
        <v>74003175.969999999</v>
      </c>
      <c r="G13" s="16">
        <f t="shared" si="0"/>
        <v>73617604.530000001</v>
      </c>
      <c r="H13" s="16">
        <f t="shared" si="0"/>
        <v>0</v>
      </c>
    </row>
    <row r="14" spans="1:8" s="15" customFormat="1" x14ac:dyDescent="0.25">
      <c r="A14" s="25" t="s">
        <v>140</v>
      </c>
      <c r="B14" s="24" t="s">
        <v>141</v>
      </c>
      <c r="C14" s="16">
        <v>83316215</v>
      </c>
      <c r="D14" s="16">
        <v>-9313039.0299999993</v>
      </c>
      <c r="E14" s="16">
        <v>74003175.969999999</v>
      </c>
      <c r="F14" s="16">
        <v>74003175.969999999</v>
      </c>
      <c r="G14" s="16">
        <v>73617604.530000001</v>
      </c>
      <c r="H14" s="16">
        <v>0</v>
      </c>
    </row>
    <row r="15" spans="1:8" s="15" customFormat="1" x14ac:dyDescent="0.25">
      <c r="A15" s="26" t="s">
        <v>769</v>
      </c>
      <c r="B15" s="23" t="s">
        <v>300</v>
      </c>
      <c r="C15" s="17">
        <v>7094267</v>
      </c>
      <c r="D15" s="17">
        <v>-230743.49000000008</v>
      </c>
      <c r="E15" s="17">
        <v>6863523.5099999998</v>
      </c>
      <c r="F15" s="17">
        <v>6863523.5099999998</v>
      </c>
      <c r="G15" s="17">
        <v>6662214.5700000003</v>
      </c>
      <c r="H15" s="17">
        <v>0</v>
      </c>
    </row>
    <row r="16" spans="1:8" s="15" customFormat="1" x14ac:dyDescent="0.25">
      <c r="A16" s="26" t="s">
        <v>770</v>
      </c>
      <c r="B16" s="23" t="s">
        <v>771</v>
      </c>
      <c r="C16" s="17">
        <v>22135103</v>
      </c>
      <c r="D16" s="17">
        <v>-15246355.449999999</v>
      </c>
      <c r="E16" s="17">
        <v>6888747.5499999998</v>
      </c>
      <c r="F16" s="17">
        <v>6888747.5499999998</v>
      </c>
      <c r="G16" s="17">
        <v>6888747.5499999998</v>
      </c>
      <c r="H16" s="17">
        <v>0</v>
      </c>
    </row>
    <row r="17" spans="1:8" s="15" customFormat="1" x14ac:dyDescent="0.25">
      <c r="A17" s="26" t="s">
        <v>772</v>
      </c>
      <c r="B17" s="23" t="s">
        <v>773</v>
      </c>
      <c r="C17" s="17">
        <v>1543375</v>
      </c>
      <c r="D17" s="17">
        <v>23419.59</v>
      </c>
      <c r="E17" s="17">
        <v>1566794.59</v>
      </c>
      <c r="F17" s="17">
        <v>1566794.59</v>
      </c>
      <c r="G17" s="17">
        <v>1565725.15</v>
      </c>
      <c r="H17" s="17">
        <v>0</v>
      </c>
    </row>
    <row r="18" spans="1:8" s="15" customFormat="1" x14ac:dyDescent="0.25">
      <c r="A18" s="26" t="s">
        <v>774</v>
      </c>
      <c r="B18" s="23" t="s">
        <v>775</v>
      </c>
      <c r="C18" s="17">
        <v>1139198</v>
      </c>
      <c r="D18" s="17">
        <v>-21745.98</v>
      </c>
      <c r="E18" s="17">
        <v>1117452.02</v>
      </c>
      <c r="F18" s="17">
        <v>1117452.02</v>
      </c>
      <c r="G18" s="17">
        <v>1108731.02</v>
      </c>
      <c r="H18" s="17">
        <v>0</v>
      </c>
    </row>
    <row r="19" spans="1:8" s="15" customFormat="1" x14ac:dyDescent="0.25">
      <c r="A19" s="26" t="s">
        <v>776</v>
      </c>
      <c r="B19" s="23" t="s">
        <v>777</v>
      </c>
      <c r="C19" s="17">
        <v>17141946</v>
      </c>
      <c r="D19" s="17">
        <v>-12017592.58</v>
      </c>
      <c r="E19" s="17">
        <v>5124353.42</v>
      </c>
      <c r="F19" s="17">
        <v>5124353.42</v>
      </c>
      <c r="G19" s="17">
        <v>5114167.62</v>
      </c>
      <c r="H19" s="17">
        <v>0</v>
      </c>
    </row>
    <row r="20" spans="1:8" s="15" customFormat="1" x14ac:dyDescent="0.25">
      <c r="A20" s="26" t="s">
        <v>778</v>
      </c>
      <c r="B20" s="23" t="s">
        <v>779</v>
      </c>
      <c r="C20" s="17">
        <v>3055524</v>
      </c>
      <c r="D20" s="17">
        <v>-544995.03</v>
      </c>
      <c r="E20" s="17">
        <v>2510528.9700000002</v>
      </c>
      <c r="F20" s="17">
        <v>2510528.9700000002</v>
      </c>
      <c r="G20" s="17">
        <v>2510528.9700000002</v>
      </c>
      <c r="H20" s="17">
        <v>0</v>
      </c>
    </row>
    <row r="21" spans="1:8" s="15" customFormat="1" x14ac:dyDescent="0.25">
      <c r="A21" s="26" t="s">
        <v>780</v>
      </c>
      <c r="B21" s="23" t="s">
        <v>781</v>
      </c>
      <c r="C21" s="17">
        <v>2977748</v>
      </c>
      <c r="D21" s="17">
        <v>855658.89</v>
      </c>
      <c r="E21" s="17">
        <v>3833406.89</v>
      </c>
      <c r="F21" s="17">
        <v>3833406.89</v>
      </c>
      <c r="G21" s="17">
        <v>3806789.4</v>
      </c>
      <c r="H21" s="17">
        <v>0</v>
      </c>
    </row>
    <row r="22" spans="1:8" s="15" customFormat="1" x14ac:dyDescent="0.25">
      <c r="A22" s="26" t="s">
        <v>782</v>
      </c>
      <c r="B22" s="23" t="s">
        <v>783</v>
      </c>
      <c r="C22" s="17">
        <v>2431414</v>
      </c>
      <c r="D22" s="17">
        <v>-185902.92</v>
      </c>
      <c r="E22" s="17">
        <v>2245511.08</v>
      </c>
      <c r="F22" s="17">
        <v>2245511.08</v>
      </c>
      <c r="G22" s="17">
        <v>2223503.69</v>
      </c>
      <c r="H22" s="17">
        <v>0</v>
      </c>
    </row>
    <row r="23" spans="1:8" s="15" customFormat="1" x14ac:dyDescent="0.25">
      <c r="A23" s="26" t="s">
        <v>784</v>
      </c>
      <c r="B23" s="23" t="s">
        <v>785</v>
      </c>
      <c r="C23" s="17">
        <v>2047077</v>
      </c>
      <c r="D23" s="17">
        <v>195933.53</v>
      </c>
      <c r="E23" s="17">
        <v>2243010.5299999998</v>
      </c>
      <c r="F23" s="17">
        <v>2243010.5299999998</v>
      </c>
      <c r="G23" s="17">
        <v>2243010.5299999998</v>
      </c>
      <c r="H23" s="17">
        <v>0</v>
      </c>
    </row>
    <row r="24" spans="1:8" s="15" customFormat="1" x14ac:dyDescent="0.25">
      <c r="A24" s="26" t="s">
        <v>786</v>
      </c>
      <c r="B24" s="23" t="s">
        <v>787</v>
      </c>
      <c r="C24" s="17">
        <v>1832292</v>
      </c>
      <c r="D24" s="17">
        <v>75571.919999999969</v>
      </c>
      <c r="E24" s="17">
        <v>1907863.92</v>
      </c>
      <c r="F24" s="17">
        <v>1907863.92</v>
      </c>
      <c r="G24" s="17">
        <v>1907207.36</v>
      </c>
      <c r="H24" s="17">
        <v>0</v>
      </c>
    </row>
    <row r="25" spans="1:8" s="15" customFormat="1" x14ac:dyDescent="0.25">
      <c r="A25" s="26" t="s">
        <v>788</v>
      </c>
      <c r="B25" s="23" t="s">
        <v>789</v>
      </c>
      <c r="C25" s="17">
        <v>4125505</v>
      </c>
      <c r="D25" s="17">
        <v>-479547.43</v>
      </c>
      <c r="E25" s="17">
        <v>3645957.57</v>
      </c>
      <c r="F25" s="17">
        <v>3645957.57</v>
      </c>
      <c r="G25" s="17">
        <v>3625589.53</v>
      </c>
      <c r="H25" s="17">
        <v>0</v>
      </c>
    </row>
    <row r="26" spans="1:8" s="15" customFormat="1" x14ac:dyDescent="0.25">
      <c r="A26" s="26" t="s">
        <v>790</v>
      </c>
      <c r="B26" s="23" t="s">
        <v>791</v>
      </c>
      <c r="C26" s="17">
        <v>6761422</v>
      </c>
      <c r="D26" s="17">
        <v>18404028.550000001</v>
      </c>
      <c r="E26" s="17">
        <v>25165450.550000001</v>
      </c>
      <c r="F26" s="17">
        <v>25165450.550000001</v>
      </c>
      <c r="G26" s="17">
        <v>25073440.010000002</v>
      </c>
      <c r="H26" s="17">
        <v>0</v>
      </c>
    </row>
    <row r="27" spans="1:8" s="15" customFormat="1" x14ac:dyDescent="0.25">
      <c r="A27" s="26" t="s">
        <v>792</v>
      </c>
      <c r="B27" s="23" t="s">
        <v>793</v>
      </c>
      <c r="C27" s="17">
        <v>2684427</v>
      </c>
      <c r="D27" s="17">
        <v>-80485.680000000008</v>
      </c>
      <c r="E27" s="17">
        <v>2603941.3199999998</v>
      </c>
      <c r="F27" s="17">
        <v>2603941.3199999998</v>
      </c>
      <c r="G27" s="17">
        <v>2603941.3199999998</v>
      </c>
      <c r="H27" s="17">
        <v>0</v>
      </c>
    </row>
    <row r="28" spans="1:8" s="15" customFormat="1" x14ac:dyDescent="0.25">
      <c r="A28" s="26" t="s">
        <v>794</v>
      </c>
      <c r="B28" s="23" t="s">
        <v>795</v>
      </c>
      <c r="C28" s="17">
        <v>3593858</v>
      </c>
      <c r="D28" s="17">
        <v>108495.17</v>
      </c>
      <c r="E28" s="17">
        <v>3702353.17</v>
      </c>
      <c r="F28" s="17">
        <v>3702353.17</v>
      </c>
      <c r="G28" s="17">
        <v>3701040.05</v>
      </c>
      <c r="H28" s="17">
        <v>0</v>
      </c>
    </row>
    <row r="29" spans="1:8" s="15" customFormat="1" x14ac:dyDescent="0.25">
      <c r="A29" s="26" t="s">
        <v>796</v>
      </c>
      <c r="B29" s="23" t="s">
        <v>797</v>
      </c>
      <c r="C29" s="17">
        <v>1801990</v>
      </c>
      <c r="D29" s="17">
        <v>-117160.71</v>
      </c>
      <c r="E29" s="17">
        <v>1684829.29</v>
      </c>
      <c r="F29" s="17">
        <v>1684829.29</v>
      </c>
      <c r="G29" s="17">
        <v>1683516.17</v>
      </c>
      <c r="H29" s="17">
        <v>0</v>
      </c>
    </row>
    <row r="30" spans="1:8" s="15" customFormat="1" x14ac:dyDescent="0.25">
      <c r="A30" s="26" t="s">
        <v>798</v>
      </c>
      <c r="B30" s="23" t="s">
        <v>799</v>
      </c>
      <c r="C30" s="17">
        <v>2951069</v>
      </c>
      <c r="D30" s="17">
        <v>-51617.41</v>
      </c>
      <c r="E30" s="17">
        <v>2899451.59</v>
      </c>
      <c r="F30" s="17">
        <v>2899451.59</v>
      </c>
      <c r="G30" s="17">
        <v>2899451.59</v>
      </c>
      <c r="H30" s="17">
        <v>0</v>
      </c>
    </row>
    <row r="31" spans="1:8" s="15" customFormat="1" x14ac:dyDescent="0.25">
      <c r="A31" s="25" t="s">
        <v>142</v>
      </c>
      <c r="B31" s="24" t="s">
        <v>143</v>
      </c>
      <c r="C31" s="16">
        <v>1896856</v>
      </c>
      <c r="D31" s="16">
        <v>-1896856</v>
      </c>
      <c r="E31" s="16">
        <v>0</v>
      </c>
      <c r="F31" s="16">
        <v>0</v>
      </c>
      <c r="G31" s="16">
        <v>0</v>
      </c>
      <c r="H31" s="16">
        <v>0</v>
      </c>
    </row>
    <row r="32" spans="1:8" s="15" customFormat="1" x14ac:dyDescent="0.25">
      <c r="A32" s="26" t="s">
        <v>800</v>
      </c>
      <c r="B32" s="23" t="s">
        <v>143</v>
      </c>
      <c r="C32" s="17">
        <v>1896856</v>
      </c>
      <c r="D32" s="17">
        <v>-1896856</v>
      </c>
      <c r="E32" s="17">
        <v>0</v>
      </c>
      <c r="F32" s="17">
        <v>0</v>
      </c>
      <c r="G32" s="17">
        <v>0</v>
      </c>
      <c r="H32" s="17">
        <v>0</v>
      </c>
    </row>
    <row r="33" spans="1:8" s="15" customFormat="1" x14ac:dyDescent="0.25">
      <c r="A33" s="4"/>
      <c r="B33" s="5"/>
      <c r="C33" s="6"/>
      <c r="D33" s="6"/>
      <c r="E33" s="6"/>
      <c r="F33" s="6"/>
      <c r="G33" s="6"/>
      <c r="H33" s="6"/>
    </row>
    <row r="34" spans="1:8" x14ac:dyDescent="0.25">
      <c r="A34" s="7"/>
      <c r="B34" s="8" t="s">
        <v>12</v>
      </c>
      <c r="C34" s="10">
        <f>SUM(C13)</f>
        <v>85213071</v>
      </c>
      <c r="D34" s="10">
        <f t="shared" ref="D34:H34" si="1">SUM(D13)</f>
        <v>-11209895.029999999</v>
      </c>
      <c r="E34" s="10">
        <f t="shared" si="1"/>
        <v>74003175.969999999</v>
      </c>
      <c r="F34" s="10">
        <f t="shared" si="1"/>
        <v>74003175.969999999</v>
      </c>
      <c r="G34" s="10">
        <f t="shared" si="1"/>
        <v>73617604.530000001</v>
      </c>
      <c r="H34" s="10">
        <f t="shared" si="1"/>
        <v>0</v>
      </c>
    </row>
  </sheetData>
  <mergeCells count="10">
    <mergeCell ref="A7:H7"/>
    <mergeCell ref="A9:B11"/>
    <mergeCell ref="C9:G9"/>
    <mergeCell ref="H9:H10"/>
    <mergeCell ref="A1:H1"/>
    <mergeCell ref="A2:H2"/>
    <mergeCell ref="A3:H3"/>
    <mergeCell ref="A4:H4"/>
    <mergeCell ref="A5:H5"/>
    <mergeCell ref="A6:H6"/>
  </mergeCells>
  <printOptions horizontalCentered="1"/>
  <pageMargins left="0.39370078740157483" right="0.39370078740157483" top="0.59055118110236227" bottom="0.39370078740157483" header="0.31496062992125984" footer="0.31496062992125984"/>
  <pageSetup paperSize="119" scale="90" firstPageNumber="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opLeftCell="A4" workbookViewId="0">
      <selection activeCell="F13" sqref="F13"/>
    </sheetView>
  </sheetViews>
  <sheetFormatPr baseColWidth="10" defaultRowHeight="15" x14ac:dyDescent="0.25"/>
  <cols>
    <col min="1" max="1" width="9.5703125" customWidth="1"/>
    <col min="2" max="2" width="55.5703125" customWidth="1"/>
    <col min="3" max="3" width="12" customWidth="1"/>
    <col min="4" max="5" width="12.42578125" customWidth="1"/>
    <col min="6" max="6" width="12" customWidth="1"/>
    <col min="7" max="7" width="11.85546875" customWidth="1"/>
    <col min="8" max="8" width="13.140625" customWidth="1"/>
  </cols>
  <sheetData>
    <row r="1" spans="1:8" x14ac:dyDescent="0.25">
      <c r="A1" s="85" t="s">
        <v>1205</v>
      </c>
      <c r="B1" s="86"/>
      <c r="C1" s="86"/>
      <c r="D1" s="86"/>
      <c r="E1" s="86"/>
      <c r="F1" s="86"/>
      <c r="G1" s="86"/>
      <c r="H1" s="87"/>
    </row>
    <row r="2" spans="1:8" x14ac:dyDescent="0.25">
      <c r="A2" s="88" t="s">
        <v>278</v>
      </c>
      <c r="B2" s="89"/>
      <c r="C2" s="89"/>
      <c r="D2" s="89"/>
      <c r="E2" s="89"/>
      <c r="F2" s="89"/>
      <c r="G2" s="89"/>
      <c r="H2" s="90"/>
    </row>
    <row r="3" spans="1:8" x14ac:dyDescent="0.25">
      <c r="A3" s="82" t="s">
        <v>0</v>
      </c>
      <c r="B3" s="83"/>
      <c r="C3" s="83"/>
      <c r="D3" s="83"/>
      <c r="E3" s="83"/>
      <c r="F3" s="83"/>
      <c r="G3" s="83"/>
      <c r="H3" s="84"/>
    </row>
    <row r="4" spans="1:8" x14ac:dyDescent="0.25">
      <c r="A4" s="82" t="s">
        <v>1</v>
      </c>
      <c r="B4" s="83"/>
      <c r="C4" s="83"/>
      <c r="D4" s="83"/>
      <c r="E4" s="83"/>
      <c r="F4" s="83"/>
      <c r="G4" s="83"/>
      <c r="H4" s="84"/>
    </row>
    <row r="5" spans="1:8" x14ac:dyDescent="0.25">
      <c r="A5" s="82" t="s">
        <v>801</v>
      </c>
      <c r="B5" s="83"/>
      <c r="C5" s="83"/>
      <c r="D5" s="83"/>
      <c r="E5" s="83"/>
      <c r="F5" s="83"/>
      <c r="G5" s="83"/>
      <c r="H5" s="84"/>
    </row>
    <row r="6" spans="1:8" s="11" customFormat="1" x14ac:dyDescent="0.25">
      <c r="A6" s="82" t="s">
        <v>1269</v>
      </c>
      <c r="B6" s="83"/>
      <c r="C6" s="83"/>
      <c r="D6" s="83"/>
      <c r="E6" s="83"/>
      <c r="F6" s="83"/>
      <c r="G6" s="83"/>
      <c r="H6" s="84"/>
    </row>
    <row r="7" spans="1:8" x14ac:dyDescent="0.25">
      <c r="A7" s="91" t="s">
        <v>277</v>
      </c>
      <c r="B7" s="92"/>
      <c r="C7" s="92"/>
      <c r="D7" s="92"/>
      <c r="E7" s="92"/>
      <c r="F7" s="92"/>
      <c r="G7" s="92"/>
      <c r="H7" s="93"/>
    </row>
    <row r="8" spans="1:8" ht="12.75" customHeight="1" x14ac:dyDescent="0.25">
      <c r="A8" s="43"/>
      <c r="B8" s="44"/>
      <c r="C8" s="44"/>
      <c r="D8" s="44"/>
      <c r="E8" s="44"/>
      <c r="F8" s="44"/>
      <c r="G8" s="44"/>
      <c r="H8" s="44"/>
    </row>
    <row r="9" spans="1:8" x14ac:dyDescent="0.25">
      <c r="A9" s="94" t="s">
        <v>2</v>
      </c>
      <c r="B9" s="100"/>
      <c r="C9" s="77" t="s">
        <v>3</v>
      </c>
      <c r="D9" s="78"/>
      <c r="E9" s="78"/>
      <c r="F9" s="78"/>
      <c r="G9" s="79"/>
      <c r="H9" s="105" t="s">
        <v>4</v>
      </c>
    </row>
    <row r="10" spans="1:8" ht="36" x14ac:dyDescent="0.25">
      <c r="A10" s="101"/>
      <c r="B10" s="102"/>
      <c r="C10" s="2" t="s">
        <v>5</v>
      </c>
      <c r="D10" s="38" t="s">
        <v>6</v>
      </c>
      <c r="E10" s="2" t="s">
        <v>7</v>
      </c>
      <c r="F10" s="2" t="s">
        <v>8</v>
      </c>
      <c r="G10" s="2" t="s">
        <v>9</v>
      </c>
      <c r="H10" s="105"/>
    </row>
    <row r="11" spans="1:8" x14ac:dyDescent="0.25">
      <c r="A11" s="103"/>
      <c r="B11" s="104"/>
      <c r="C11" s="3">
        <v>1</v>
      </c>
      <c r="D11" s="3">
        <v>2</v>
      </c>
      <c r="E11" s="3" t="s">
        <v>10</v>
      </c>
      <c r="F11" s="3">
        <v>4</v>
      </c>
      <c r="G11" s="3">
        <v>5</v>
      </c>
      <c r="H11" s="3" t="s">
        <v>11</v>
      </c>
    </row>
    <row r="12" spans="1:8" ht="4.9000000000000004" customHeight="1" x14ac:dyDescent="0.25">
      <c r="A12" s="12"/>
      <c r="B12" s="13"/>
      <c r="C12" s="16"/>
      <c r="D12" s="16"/>
      <c r="E12" s="16"/>
      <c r="F12" s="16"/>
      <c r="G12" s="16"/>
      <c r="H12" s="16"/>
    </row>
    <row r="13" spans="1:8" s="15" customFormat="1" x14ac:dyDescent="0.25">
      <c r="A13" s="29" t="s">
        <v>275</v>
      </c>
      <c r="B13" s="31" t="s">
        <v>276</v>
      </c>
      <c r="C13" s="16">
        <f>C14+C30</f>
        <v>48518216</v>
      </c>
      <c r="D13" s="16">
        <f t="shared" ref="D13:H13" si="0">D14+D30</f>
        <v>3651538.5199999996</v>
      </c>
      <c r="E13" s="16">
        <f t="shared" si="0"/>
        <v>52169754.520000003</v>
      </c>
      <c r="F13" s="16">
        <f t="shared" si="0"/>
        <v>52169754.520000003</v>
      </c>
      <c r="G13" s="16">
        <f t="shared" si="0"/>
        <v>51899946.5</v>
      </c>
      <c r="H13" s="16">
        <f t="shared" si="0"/>
        <v>0</v>
      </c>
    </row>
    <row r="14" spans="1:8" s="15" customFormat="1" x14ac:dyDescent="0.25">
      <c r="A14" s="59" t="s">
        <v>144</v>
      </c>
      <c r="B14" s="47" t="s">
        <v>145</v>
      </c>
      <c r="C14" s="48">
        <v>46906378</v>
      </c>
      <c r="D14" s="48">
        <v>5263376.5199999996</v>
      </c>
      <c r="E14" s="48">
        <v>52169754.520000003</v>
      </c>
      <c r="F14" s="48">
        <v>52169754.520000003</v>
      </c>
      <c r="G14" s="48">
        <v>51899946.5</v>
      </c>
      <c r="H14" s="48">
        <v>0</v>
      </c>
    </row>
    <row r="15" spans="1:8" s="15" customFormat="1" x14ac:dyDescent="0.25">
      <c r="A15" s="60" t="s">
        <v>802</v>
      </c>
      <c r="B15" s="50" t="s">
        <v>803</v>
      </c>
      <c r="C15" s="51">
        <v>7476534</v>
      </c>
      <c r="D15" s="51">
        <v>-1906003.42</v>
      </c>
      <c r="E15" s="51">
        <v>5570530.5800000001</v>
      </c>
      <c r="F15" s="51">
        <v>5570530.5800000001</v>
      </c>
      <c r="G15" s="51">
        <v>5420732.3700000001</v>
      </c>
      <c r="H15" s="51">
        <v>0</v>
      </c>
    </row>
    <row r="16" spans="1:8" s="15" customFormat="1" x14ac:dyDescent="0.25">
      <c r="A16" s="60" t="s">
        <v>804</v>
      </c>
      <c r="B16" s="50" t="s">
        <v>805</v>
      </c>
      <c r="C16" s="51">
        <v>1316314</v>
      </c>
      <c r="D16" s="51">
        <v>146911.57999999999</v>
      </c>
      <c r="E16" s="51">
        <v>1463225.58</v>
      </c>
      <c r="F16" s="51">
        <v>1463225.58</v>
      </c>
      <c r="G16" s="51">
        <v>1463225.58</v>
      </c>
      <c r="H16" s="51">
        <v>0</v>
      </c>
    </row>
    <row r="17" spans="1:8" s="15" customFormat="1" x14ac:dyDescent="0.25">
      <c r="A17" s="60" t="s">
        <v>806</v>
      </c>
      <c r="B17" s="50" t="s">
        <v>807</v>
      </c>
      <c r="C17" s="51">
        <v>4460080</v>
      </c>
      <c r="D17" s="51">
        <v>-3035456.61</v>
      </c>
      <c r="E17" s="51">
        <v>1424623.39</v>
      </c>
      <c r="F17" s="51">
        <v>1424623.39</v>
      </c>
      <c r="G17" s="51">
        <v>1417433.75</v>
      </c>
      <c r="H17" s="51">
        <v>0</v>
      </c>
    </row>
    <row r="18" spans="1:8" s="15" customFormat="1" x14ac:dyDescent="0.25">
      <c r="A18" s="60" t="s">
        <v>808</v>
      </c>
      <c r="B18" s="50" t="s">
        <v>809</v>
      </c>
      <c r="C18" s="51">
        <v>5180021</v>
      </c>
      <c r="D18" s="51">
        <v>-830454.72</v>
      </c>
      <c r="E18" s="51">
        <v>4349566.28</v>
      </c>
      <c r="F18" s="51">
        <v>4349566.28</v>
      </c>
      <c r="G18" s="51">
        <v>4314862.54</v>
      </c>
      <c r="H18" s="51">
        <v>0</v>
      </c>
    </row>
    <row r="19" spans="1:8" s="15" customFormat="1" x14ac:dyDescent="0.25">
      <c r="A19" s="60" t="s">
        <v>810</v>
      </c>
      <c r="B19" s="50" t="s">
        <v>811</v>
      </c>
      <c r="C19" s="51">
        <v>4501808</v>
      </c>
      <c r="D19" s="51">
        <v>16554853.210000001</v>
      </c>
      <c r="E19" s="51">
        <v>21056661.210000001</v>
      </c>
      <c r="F19" s="51">
        <v>21056661.210000001</v>
      </c>
      <c r="G19" s="51">
        <v>21043708</v>
      </c>
      <c r="H19" s="51">
        <v>0</v>
      </c>
    </row>
    <row r="20" spans="1:8" s="15" customFormat="1" x14ac:dyDescent="0.25">
      <c r="A20" s="60" t="s">
        <v>812</v>
      </c>
      <c r="B20" s="50" t="s">
        <v>813</v>
      </c>
      <c r="C20" s="51">
        <v>7103678</v>
      </c>
      <c r="D20" s="51">
        <v>-3830557.93</v>
      </c>
      <c r="E20" s="51">
        <v>3273120.07</v>
      </c>
      <c r="F20" s="51">
        <v>3273120.07</v>
      </c>
      <c r="G20" s="51">
        <v>3260833.12</v>
      </c>
      <c r="H20" s="51">
        <v>0</v>
      </c>
    </row>
    <row r="21" spans="1:8" s="15" customFormat="1" x14ac:dyDescent="0.25">
      <c r="A21" s="60" t="s">
        <v>814</v>
      </c>
      <c r="B21" s="50" t="s">
        <v>815</v>
      </c>
      <c r="C21" s="51">
        <v>4131560</v>
      </c>
      <c r="D21" s="51">
        <v>-325046.07</v>
      </c>
      <c r="E21" s="51">
        <v>3806513.93</v>
      </c>
      <c r="F21" s="51">
        <v>3806513.93</v>
      </c>
      <c r="G21" s="51">
        <v>3770397.89</v>
      </c>
      <c r="H21" s="51">
        <v>0</v>
      </c>
    </row>
    <row r="22" spans="1:8" s="15" customFormat="1" x14ac:dyDescent="0.25">
      <c r="A22" s="60" t="s">
        <v>816</v>
      </c>
      <c r="B22" s="50" t="s">
        <v>817</v>
      </c>
      <c r="C22" s="51">
        <v>1168321</v>
      </c>
      <c r="D22" s="51">
        <v>-271781.15999999997</v>
      </c>
      <c r="E22" s="51">
        <v>896539.84</v>
      </c>
      <c r="F22" s="51">
        <v>896539.84</v>
      </c>
      <c r="G22" s="51">
        <v>896539.84</v>
      </c>
      <c r="H22" s="51">
        <v>0</v>
      </c>
    </row>
    <row r="23" spans="1:8" s="15" customFormat="1" x14ac:dyDescent="0.25">
      <c r="A23" s="60" t="s">
        <v>818</v>
      </c>
      <c r="B23" s="50" t="s">
        <v>819</v>
      </c>
      <c r="C23" s="51">
        <v>3517017</v>
      </c>
      <c r="D23" s="51">
        <v>-801718.14</v>
      </c>
      <c r="E23" s="51">
        <v>2715298.86</v>
      </c>
      <c r="F23" s="51">
        <v>2715298.86</v>
      </c>
      <c r="G23" s="51">
        <v>2713985.74</v>
      </c>
      <c r="H23" s="51">
        <v>0</v>
      </c>
    </row>
    <row r="24" spans="1:8" s="15" customFormat="1" x14ac:dyDescent="0.25">
      <c r="A24" s="60" t="s">
        <v>820</v>
      </c>
      <c r="B24" s="50" t="s">
        <v>821</v>
      </c>
      <c r="C24" s="51">
        <v>598796</v>
      </c>
      <c r="D24" s="51">
        <v>62153.709999999992</v>
      </c>
      <c r="E24" s="51">
        <v>660949.71</v>
      </c>
      <c r="F24" s="51">
        <v>660949.71</v>
      </c>
      <c r="G24" s="51">
        <v>660949.71</v>
      </c>
      <c r="H24" s="51">
        <v>0</v>
      </c>
    </row>
    <row r="25" spans="1:8" s="15" customFormat="1" x14ac:dyDescent="0.25">
      <c r="A25" s="60" t="s">
        <v>822</v>
      </c>
      <c r="B25" s="50" t="s">
        <v>823</v>
      </c>
      <c r="C25" s="51">
        <v>559748</v>
      </c>
      <c r="D25" s="51">
        <v>76074.820000000007</v>
      </c>
      <c r="E25" s="51">
        <v>635822.81999999995</v>
      </c>
      <c r="F25" s="51">
        <v>635822.81999999995</v>
      </c>
      <c r="G25" s="51">
        <v>635822.81999999995</v>
      </c>
      <c r="H25" s="51">
        <v>0</v>
      </c>
    </row>
    <row r="26" spans="1:8" s="15" customFormat="1" x14ac:dyDescent="0.25">
      <c r="A26" s="60" t="s">
        <v>824</v>
      </c>
      <c r="B26" s="50" t="s">
        <v>825</v>
      </c>
      <c r="C26" s="51">
        <v>1687708</v>
      </c>
      <c r="D26" s="51">
        <v>427830.66</v>
      </c>
      <c r="E26" s="51">
        <v>2115538.66</v>
      </c>
      <c r="F26" s="51">
        <v>2115538.66</v>
      </c>
      <c r="G26" s="51">
        <v>2100748.11</v>
      </c>
      <c r="H26" s="51">
        <v>0</v>
      </c>
    </row>
    <row r="27" spans="1:8" s="15" customFormat="1" x14ac:dyDescent="0.25">
      <c r="A27" s="60" t="s">
        <v>826</v>
      </c>
      <c r="B27" s="50" t="s">
        <v>827</v>
      </c>
      <c r="C27" s="51">
        <v>2101624</v>
      </c>
      <c r="D27" s="51">
        <v>-382473.91</v>
      </c>
      <c r="E27" s="51">
        <v>1719150.09</v>
      </c>
      <c r="F27" s="51">
        <v>1719150.09</v>
      </c>
      <c r="G27" s="51">
        <v>1718493.53</v>
      </c>
      <c r="H27" s="51">
        <v>0</v>
      </c>
    </row>
    <row r="28" spans="1:8" s="15" customFormat="1" x14ac:dyDescent="0.25">
      <c r="A28" s="60" t="s">
        <v>828</v>
      </c>
      <c r="B28" s="50" t="s">
        <v>829</v>
      </c>
      <c r="C28" s="51">
        <v>1934871</v>
      </c>
      <c r="D28" s="51">
        <v>-509944.65</v>
      </c>
      <c r="E28" s="51">
        <v>1424926.35</v>
      </c>
      <c r="F28" s="51">
        <v>1424926.35</v>
      </c>
      <c r="G28" s="51">
        <v>1424926.35</v>
      </c>
      <c r="H28" s="51">
        <v>0</v>
      </c>
    </row>
    <row r="29" spans="1:8" s="15" customFormat="1" x14ac:dyDescent="0.25">
      <c r="A29" s="60" t="s">
        <v>830</v>
      </c>
      <c r="B29" s="50" t="s">
        <v>831</v>
      </c>
      <c r="C29" s="51">
        <v>1168298</v>
      </c>
      <c r="D29" s="51">
        <v>-111010.85</v>
      </c>
      <c r="E29" s="51">
        <v>1057287.1499999999</v>
      </c>
      <c r="F29" s="51">
        <v>1057287.1499999999</v>
      </c>
      <c r="G29" s="51">
        <v>1057287.1499999999</v>
      </c>
      <c r="H29" s="51">
        <v>0</v>
      </c>
    </row>
    <row r="30" spans="1:8" s="15" customFormat="1" x14ac:dyDescent="0.25">
      <c r="A30" s="59" t="s">
        <v>146</v>
      </c>
      <c r="B30" s="47" t="s">
        <v>147</v>
      </c>
      <c r="C30" s="48">
        <v>1611838</v>
      </c>
      <c r="D30" s="48">
        <v>-1611838</v>
      </c>
      <c r="E30" s="48">
        <v>0</v>
      </c>
      <c r="F30" s="48">
        <v>0</v>
      </c>
      <c r="G30" s="48">
        <v>0</v>
      </c>
      <c r="H30" s="48">
        <v>0</v>
      </c>
    </row>
    <row r="31" spans="1:8" s="15" customFormat="1" x14ac:dyDescent="0.25">
      <c r="A31" s="60" t="s">
        <v>832</v>
      </c>
      <c r="B31" s="50" t="s">
        <v>147</v>
      </c>
      <c r="C31" s="51">
        <v>1611838</v>
      </c>
      <c r="D31" s="51">
        <v>-1611838</v>
      </c>
      <c r="E31" s="51">
        <v>0</v>
      </c>
      <c r="F31" s="51">
        <v>0</v>
      </c>
      <c r="G31" s="51">
        <v>0</v>
      </c>
      <c r="H31" s="51">
        <v>0</v>
      </c>
    </row>
    <row r="32" spans="1:8" s="15" customFormat="1" x14ac:dyDescent="0.25">
      <c r="A32" s="4"/>
      <c r="B32" s="5"/>
      <c r="C32" s="6"/>
      <c r="D32" s="6"/>
      <c r="E32" s="6"/>
      <c r="F32" s="6"/>
      <c r="G32" s="6"/>
      <c r="H32" s="6"/>
    </row>
    <row r="33" spans="1:8" x14ac:dyDescent="0.25">
      <c r="A33" s="7"/>
      <c r="B33" s="8" t="s">
        <v>12</v>
      </c>
      <c r="C33" s="10">
        <f>SUM(C13)</f>
        <v>48518216</v>
      </c>
      <c r="D33" s="10">
        <f t="shared" ref="D33:H33" si="1">SUM(D13)</f>
        <v>3651538.5199999996</v>
      </c>
      <c r="E33" s="10">
        <f t="shared" si="1"/>
        <v>52169754.520000003</v>
      </c>
      <c r="F33" s="10">
        <f t="shared" si="1"/>
        <v>52169754.520000003</v>
      </c>
      <c r="G33" s="10">
        <f t="shared" si="1"/>
        <v>51899946.5</v>
      </c>
      <c r="H33" s="10">
        <f t="shared" si="1"/>
        <v>0</v>
      </c>
    </row>
  </sheetData>
  <mergeCells count="10">
    <mergeCell ref="A7:H7"/>
    <mergeCell ref="A9:B11"/>
    <mergeCell ref="C9:G9"/>
    <mergeCell ref="H9:H10"/>
    <mergeCell ref="A1:H1"/>
    <mergeCell ref="A2:H2"/>
    <mergeCell ref="A3:H3"/>
    <mergeCell ref="A4:H4"/>
    <mergeCell ref="A5:H5"/>
    <mergeCell ref="A6:H6"/>
  </mergeCells>
  <printOptions horizontalCentered="1"/>
  <pageMargins left="0.39370078740157483" right="0.39370078740157483" top="0.59055118110236227" bottom="0.39370078740157483" header="0.31496062992125984" footer="0.31496062992125984"/>
  <pageSetup scale="90" firstPageNumber="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A18" sqref="A12:A18"/>
    </sheetView>
  </sheetViews>
  <sheetFormatPr baseColWidth="10" defaultRowHeight="15" x14ac:dyDescent="0.25"/>
  <cols>
    <col min="1" max="1" width="9.5703125" customWidth="1"/>
    <col min="2" max="2" width="55.5703125" customWidth="1"/>
    <col min="3" max="3" width="12" customWidth="1"/>
    <col min="4" max="5" width="12.42578125" customWidth="1"/>
    <col min="6" max="6" width="12" customWidth="1"/>
    <col min="7" max="7" width="11.85546875" customWidth="1"/>
    <col min="8" max="8" width="13.140625" customWidth="1"/>
  </cols>
  <sheetData>
    <row r="1" spans="1:8" x14ac:dyDescent="0.25">
      <c r="A1" s="85" t="s">
        <v>1205</v>
      </c>
      <c r="B1" s="86"/>
      <c r="C1" s="86"/>
      <c r="D1" s="86"/>
      <c r="E1" s="86"/>
      <c r="F1" s="86"/>
      <c r="G1" s="86"/>
      <c r="H1" s="87"/>
    </row>
    <row r="2" spans="1:8" x14ac:dyDescent="0.25">
      <c r="A2" s="88" t="s">
        <v>278</v>
      </c>
      <c r="B2" s="89"/>
      <c r="C2" s="89"/>
      <c r="D2" s="89"/>
      <c r="E2" s="89"/>
      <c r="F2" s="89"/>
      <c r="G2" s="89"/>
      <c r="H2" s="90"/>
    </row>
    <row r="3" spans="1:8" x14ac:dyDescent="0.25">
      <c r="A3" s="82" t="s">
        <v>0</v>
      </c>
      <c r="B3" s="83"/>
      <c r="C3" s="83"/>
      <c r="D3" s="83"/>
      <c r="E3" s="83"/>
      <c r="F3" s="83"/>
      <c r="G3" s="83"/>
      <c r="H3" s="84"/>
    </row>
    <row r="4" spans="1:8" x14ac:dyDescent="0.25">
      <c r="A4" s="82" t="s">
        <v>1</v>
      </c>
      <c r="B4" s="83"/>
      <c r="C4" s="83"/>
      <c r="D4" s="83"/>
      <c r="E4" s="83"/>
      <c r="F4" s="83"/>
      <c r="G4" s="83"/>
      <c r="H4" s="84"/>
    </row>
    <row r="5" spans="1:8" x14ac:dyDescent="0.25">
      <c r="A5" s="82" t="s">
        <v>207</v>
      </c>
      <c r="B5" s="83"/>
      <c r="C5" s="83"/>
      <c r="D5" s="83"/>
      <c r="E5" s="83"/>
      <c r="F5" s="83"/>
      <c r="G5" s="83"/>
      <c r="H5" s="84"/>
    </row>
    <row r="6" spans="1:8" s="11" customFormat="1" x14ac:dyDescent="0.25">
      <c r="A6" s="82" t="s">
        <v>1269</v>
      </c>
      <c r="B6" s="83"/>
      <c r="C6" s="83"/>
      <c r="D6" s="83"/>
      <c r="E6" s="83"/>
      <c r="F6" s="83"/>
      <c r="G6" s="83"/>
      <c r="H6" s="84"/>
    </row>
    <row r="7" spans="1:8" x14ac:dyDescent="0.25">
      <c r="A7" s="91" t="s">
        <v>277</v>
      </c>
      <c r="B7" s="92"/>
      <c r="C7" s="92"/>
      <c r="D7" s="92"/>
      <c r="E7" s="92"/>
      <c r="F7" s="92"/>
      <c r="G7" s="92"/>
      <c r="H7" s="93"/>
    </row>
    <row r="8" spans="1:8" ht="12.75" customHeight="1" x14ac:dyDescent="0.25">
      <c r="A8" s="1"/>
      <c r="B8" s="1"/>
      <c r="C8" s="1"/>
      <c r="D8" s="1"/>
      <c r="E8" s="1"/>
      <c r="F8" s="1"/>
      <c r="G8" s="1"/>
      <c r="H8" s="1"/>
    </row>
    <row r="9" spans="1:8" x14ac:dyDescent="0.25">
      <c r="A9" s="94" t="s">
        <v>2</v>
      </c>
      <c r="B9" s="100"/>
      <c r="C9" s="77" t="s">
        <v>3</v>
      </c>
      <c r="D9" s="78"/>
      <c r="E9" s="78"/>
      <c r="F9" s="78"/>
      <c r="G9" s="79"/>
      <c r="H9" s="105" t="s">
        <v>4</v>
      </c>
    </row>
    <row r="10" spans="1:8" ht="36" x14ac:dyDescent="0.25">
      <c r="A10" s="101"/>
      <c r="B10" s="102"/>
      <c r="C10" s="2" t="s">
        <v>5</v>
      </c>
      <c r="D10" s="22" t="s">
        <v>6</v>
      </c>
      <c r="E10" s="2" t="s">
        <v>7</v>
      </c>
      <c r="F10" s="2" t="s">
        <v>8</v>
      </c>
      <c r="G10" s="2" t="s">
        <v>9</v>
      </c>
      <c r="H10" s="105"/>
    </row>
    <row r="11" spans="1:8" x14ac:dyDescent="0.25">
      <c r="A11" s="103"/>
      <c r="B11" s="104"/>
      <c r="C11" s="3">
        <v>1</v>
      </c>
      <c r="D11" s="3">
        <v>2</v>
      </c>
      <c r="E11" s="3" t="s">
        <v>10</v>
      </c>
      <c r="F11" s="3">
        <v>4</v>
      </c>
      <c r="G11" s="3">
        <v>5</v>
      </c>
      <c r="H11" s="3" t="s">
        <v>11</v>
      </c>
    </row>
    <row r="12" spans="1:8" ht="4.9000000000000004" customHeight="1" x14ac:dyDescent="0.25">
      <c r="A12" s="12"/>
      <c r="B12" s="13"/>
      <c r="C12" s="16"/>
      <c r="D12" s="16"/>
      <c r="E12" s="16"/>
      <c r="F12" s="16"/>
      <c r="G12" s="16"/>
      <c r="H12" s="16"/>
    </row>
    <row r="13" spans="1:8" s="15" customFormat="1" x14ac:dyDescent="0.25">
      <c r="A13" s="29" t="s">
        <v>275</v>
      </c>
      <c r="B13" s="27" t="s">
        <v>276</v>
      </c>
      <c r="C13" s="16">
        <f>C14</f>
        <v>17470831</v>
      </c>
      <c r="D13" s="16">
        <f t="shared" ref="D13:H13" si="0">D14</f>
        <v>-17470831</v>
      </c>
      <c r="E13" s="16">
        <f t="shared" si="0"/>
        <v>0</v>
      </c>
      <c r="F13" s="16">
        <f t="shared" si="0"/>
        <v>0</v>
      </c>
      <c r="G13" s="16">
        <f t="shared" si="0"/>
        <v>0</v>
      </c>
      <c r="H13" s="16">
        <f t="shared" si="0"/>
        <v>0</v>
      </c>
    </row>
    <row r="14" spans="1:8" s="15" customFormat="1" x14ac:dyDescent="0.25">
      <c r="A14" s="25" t="s">
        <v>148</v>
      </c>
      <c r="B14" s="18" t="s">
        <v>149</v>
      </c>
      <c r="C14" s="16">
        <v>17470831</v>
      </c>
      <c r="D14" s="16">
        <v>-17470831</v>
      </c>
      <c r="E14" s="16">
        <v>0</v>
      </c>
      <c r="F14" s="16">
        <v>0</v>
      </c>
      <c r="G14" s="16">
        <v>0</v>
      </c>
      <c r="H14" s="16">
        <v>0</v>
      </c>
    </row>
    <row r="15" spans="1:8" s="15" customFormat="1" x14ac:dyDescent="0.25">
      <c r="A15" s="26" t="s">
        <v>833</v>
      </c>
      <c r="B15" s="19" t="s">
        <v>834</v>
      </c>
      <c r="C15" s="17">
        <v>6813000</v>
      </c>
      <c r="D15" s="17">
        <v>-6813000</v>
      </c>
      <c r="E15" s="17">
        <v>0</v>
      </c>
      <c r="F15" s="17">
        <v>0</v>
      </c>
      <c r="G15" s="17">
        <v>0</v>
      </c>
      <c r="H15" s="17">
        <v>0</v>
      </c>
    </row>
    <row r="16" spans="1:8" s="15" customFormat="1" x14ac:dyDescent="0.25">
      <c r="A16" s="26" t="s">
        <v>835</v>
      </c>
      <c r="B16" s="19" t="s">
        <v>836</v>
      </c>
      <c r="C16" s="17">
        <v>10657831</v>
      </c>
      <c r="D16" s="17">
        <v>-10657831</v>
      </c>
      <c r="E16" s="17">
        <v>0</v>
      </c>
      <c r="F16" s="17">
        <v>0</v>
      </c>
      <c r="G16" s="17">
        <v>0</v>
      </c>
      <c r="H16" s="17">
        <v>0</v>
      </c>
    </row>
    <row r="17" spans="1:8" s="15" customFormat="1" x14ac:dyDescent="0.25">
      <c r="A17" s="4"/>
      <c r="B17" s="5"/>
      <c r="C17" s="6"/>
      <c r="D17" s="6"/>
      <c r="E17" s="6"/>
      <c r="F17" s="6"/>
      <c r="G17" s="6"/>
      <c r="H17" s="6"/>
    </row>
    <row r="18" spans="1:8" x14ac:dyDescent="0.25">
      <c r="A18" s="7"/>
      <c r="B18" s="8" t="s">
        <v>12</v>
      </c>
      <c r="C18" s="10">
        <f>SUM(C13)</f>
        <v>17470831</v>
      </c>
      <c r="D18" s="10">
        <f t="shared" ref="D18:H18" si="1">SUM(D13)</f>
        <v>-17470831</v>
      </c>
      <c r="E18" s="10">
        <f t="shared" si="1"/>
        <v>0</v>
      </c>
      <c r="F18" s="10">
        <f t="shared" si="1"/>
        <v>0</v>
      </c>
      <c r="G18" s="10">
        <f t="shared" si="1"/>
        <v>0</v>
      </c>
      <c r="H18" s="10">
        <f t="shared" si="1"/>
        <v>0</v>
      </c>
    </row>
  </sheetData>
  <mergeCells count="10">
    <mergeCell ref="A7:H7"/>
    <mergeCell ref="A9:B11"/>
    <mergeCell ref="C9:G9"/>
    <mergeCell ref="H9:H10"/>
    <mergeCell ref="A1:H1"/>
    <mergeCell ref="A2:H2"/>
    <mergeCell ref="A3:H3"/>
    <mergeCell ref="A4:H4"/>
    <mergeCell ref="A5:H5"/>
    <mergeCell ref="A6:H6"/>
  </mergeCells>
  <printOptions horizontalCentered="1"/>
  <pageMargins left="0.39370078740157483" right="0.39370078740157483" top="0.59055118110236227" bottom="0.39370078740157483" header="0.31496062992125984" footer="0.31496062992125984"/>
  <pageSetup scale="90" firstPageNumber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A12" sqref="A12:A22"/>
    </sheetView>
  </sheetViews>
  <sheetFormatPr baseColWidth="10" defaultRowHeight="15" x14ac:dyDescent="0.25"/>
  <cols>
    <col min="1" max="1" width="9.5703125" customWidth="1"/>
    <col min="2" max="2" width="55.5703125" customWidth="1"/>
    <col min="3" max="3" width="12" customWidth="1"/>
    <col min="4" max="5" width="12.42578125" customWidth="1"/>
    <col min="6" max="6" width="12" customWidth="1"/>
    <col min="7" max="7" width="11.85546875" customWidth="1"/>
    <col min="8" max="8" width="13.140625" customWidth="1"/>
  </cols>
  <sheetData>
    <row r="1" spans="1:9" x14ac:dyDescent="0.25">
      <c r="A1" s="85" t="s">
        <v>1205</v>
      </c>
      <c r="B1" s="86"/>
      <c r="C1" s="86"/>
      <c r="D1" s="86"/>
      <c r="E1" s="86"/>
      <c r="F1" s="86"/>
      <c r="G1" s="86"/>
      <c r="H1" s="87"/>
    </row>
    <row r="2" spans="1:9" x14ac:dyDescent="0.25">
      <c r="A2" s="88" t="s">
        <v>278</v>
      </c>
      <c r="B2" s="89"/>
      <c r="C2" s="89"/>
      <c r="D2" s="89"/>
      <c r="E2" s="89"/>
      <c r="F2" s="89"/>
      <c r="G2" s="89"/>
      <c r="H2" s="90"/>
    </row>
    <row r="3" spans="1:9" x14ac:dyDescent="0.25">
      <c r="A3" s="82" t="s">
        <v>0</v>
      </c>
      <c r="B3" s="83"/>
      <c r="C3" s="83"/>
      <c r="D3" s="83"/>
      <c r="E3" s="83"/>
      <c r="F3" s="83"/>
      <c r="G3" s="83"/>
      <c r="H3" s="84"/>
    </row>
    <row r="4" spans="1:9" x14ac:dyDescent="0.25">
      <c r="A4" s="82" t="s">
        <v>1</v>
      </c>
      <c r="B4" s="83"/>
      <c r="C4" s="83"/>
      <c r="D4" s="83"/>
      <c r="E4" s="83"/>
      <c r="F4" s="83"/>
      <c r="G4" s="83"/>
      <c r="H4" s="84"/>
    </row>
    <row r="5" spans="1:9" x14ac:dyDescent="0.25">
      <c r="A5" s="82" t="s">
        <v>298</v>
      </c>
      <c r="B5" s="83"/>
      <c r="C5" s="83"/>
      <c r="D5" s="83"/>
      <c r="E5" s="83"/>
      <c r="F5" s="83"/>
      <c r="G5" s="83"/>
      <c r="H5" s="84"/>
    </row>
    <row r="6" spans="1:9" s="11" customFormat="1" x14ac:dyDescent="0.25">
      <c r="A6" s="82" t="s">
        <v>1269</v>
      </c>
      <c r="B6" s="83"/>
      <c r="C6" s="83"/>
      <c r="D6" s="83"/>
      <c r="E6" s="83"/>
      <c r="F6" s="83"/>
      <c r="G6" s="83"/>
      <c r="H6" s="84"/>
    </row>
    <row r="7" spans="1:9" x14ac:dyDescent="0.25">
      <c r="A7" s="91" t="s">
        <v>277</v>
      </c>
      <c r="B7" s="92"/>
      <c r="C7" s="92"/>
      <c r="D7" s="92"/>
      <c r="E7" s="92"/>
      <c r="F7" s="92"/>
      <c r="G7" s="92"/>
      <c r="H7" s="93"/>
    </row>
    <row r="8" spans="1:9" ht="12.75" customHeight="1" x14ac:dyDescent="0.25">
      <c r="A8" s="1"/>
      <c r="B8" s="1"/>
      <c r="C8" s="1"/>
      <c r="D8" s="1"/>
      <c r="E8" s="1"/>
      <c r="F8" s="1"/>
      <c r="G8" s="1"/>
      <c r="H8" s="1"/>
    </row>
    <row r="9" spans="1:9" x14ac:dyDescent="0.25">
      <c r="A9" s="94" t="s">
        <v>2</v>
      </c>
      <c r="B9" s="100"/>
      <c r="C9" s="77" t="s">
        <v>3</v>
      </c>
      <c r="D9" s="78"/>
      <c r="E9" s="78"/>
      <c r="F9" s="78"/>
      <c r="G9" s="79"/>
      <c r="H9" s="105" t="s">
        <v>4</v>
      </c>
    </row>
    <row r="10" spans="1:9" ht="36" x14ac:dyDescent="0.25">
      <c r="A10" s="101"/>
      <c r="B10" s="102"/>
      <c r="C10" s="2" t="s">
        <v>5</v>
      </c>
      <c r="D10" s="21" t="s">
        <v>6</v>
      </c>
      <c r="E10" s="2" t="s">
        <v>7</v>
      </c>
      <c r="F10" s="2" t="s">
        <v>8</v>
      </c>
      <c r="G10" s="2" t="s">
        <v>9</v>
      </c>
      <c r="H10" s="105"/>
    </row>
    <row r="11" spans="1:9" x14ac:dyDescent="0.25">
      <c r="A11" s="103"/>
      <c r="B11" s="104"/>
      <c r="C11" s="3">
        <v>1</v>
      </c>
      <c r="D11" s="3">
        <v>2</v>
      </c>
      <c r="E11" s="3" t="s">
        <v>10</v>
      </c>
      <c r="F11" s="3">
        <v>4</v>
      </c>
      <c r="G11" s="3">
        <v>5</v>
      </c>
      <c r="H11" s="3" t="s">
        <v>11</v>
      </c>
    </row>
    <row r="12" spans="1:9" ht="4.9000000000000004" customHeight="1" x14ac:dyDescent="0.25">
      <c r="A12" s="12"/>
      <c r="B12" s="65"/>
      <c r="C12" s="9"/>
      <c r="D12" s="9"/>
      <c r="E12" s="9"/>
      <c r="F12" s="9"/>
      <c r="G12" s="9"/>
      <c r="H12" s="9"/>
    </row>
    <row r="13" spans="1:9" s="15" customFormat="1" x14ac:dyDescent="0.25">
      <c r="A13" s="32" t="s">
        <v>275</v>
      </c>
      <c r="B13" s="24" t="s">
        <v>276</v>
      </c>
      <c r="C13" s="16">
        <v>31596312</v>
      </c>
      <c r="D13" s="16">
        <v>5767279.5499999998</v>
      </c>
      <c r="E13" s="16">
        <v>37363591.549999997</v>
      </c>
      <c r="F13" s="16">
        <v>37363591.549999997</v>
      </c>
      <c r="G13" s="16">
        <v>36674675.880000003</v>
      </c>
      <c r="H13" s="16">
        <v>0</v>
      </c>
    </row>
    <row r="14" spans="1:9" s="15" customFormat="1" x14ac:dyDescent="0.25">
      <c r="A14" s="25" t="s">
        <v>13</v>
      </c>
      <c r="B14" s="24" t="s">
        <v>14</v>
      </c>
      <c r="C14" s="16">
        <v>30626362</v>
      </c>
      <c r="D14" s="16">
        <v>6737229.5499999998</v>
      </c>
      <c r="E14" s="16">
        <v>37363591.549999997</v>
      </c>
      <c r="F14" s="16">
        <v>37363591.549999997</v>
      </c>
      <c r="G14" s="16">
        <v>36674675.880000003</v>
      </c>
      <c r="H14" s="16">
        <v>0</v>
      </c>
      <c r="I14" s="35"/>
    </row>
    <row r="15" spans="1:9" s="15" customFormat="1" x14ac:dyDescent="0.25">
      <c r="A15" s="26" t="s">
        <v>288</v>
      </c>
      <c r="B15" s="23" t="s">
        <v>289</v>
      </c>
      <c r="C15" s="17">
        <v>19367115</v>
      </c>
      <c r="D15" s="17">
        <v>5725694.75</v>
      </c>
      <c r="E15" s="17">
        <v>25092809.75</v>
      </c>
      <c r="F15" s="17">
        <v>25092809.75</v>
      </c>
      <c r="G15" s="17">
        <v>24452198.300000001</v>
      </c>
      <c r="H15" s="17">
        <v>0</v>
      </c>
    </row>
    <row r="16" spans="1:9" s="15" customFormat="1" x14ac:dyDescent="0.25">
      <c r="A16" s="26" t="s">
        <v>290</v>
      </c>
      <c r="B16" s="23" t="s">
        <v>291</v>
      </c>
      <c r="C16" s="17">
        <v>3134577</v>
      </c>
      <c r="D16" s="17">
        <v>-484632.28</v>
      </c>
      <c r="E16" s="17">
        <v>2649944.7200000002</v>
      </c>
      <c r="F16" s="17">
        <v>2649944.7200000002</v>
      </c>
      <c r="G16" s="17">
        <v>2640598.38</v>
      </c>
      <c r="H16" s="17">
        <v>0</v>
      </c>
    </row>
    <row r="17" spans="1:11" s="15" customFormat="1" x14ac:dyDescent="0.25">
      <c r="A17" s="26" t="s">
        <v>292</v>
      </c>
      <c r="B17" s="23" t="s">
        <v>293</v>
      </c>
      <c r="C17" s="17">
        <v>6220689</v>
      </c>
      <c r="D17" s="17">
        <v>2246121.7999999998</v>
      </c>
      <c r="E17" s="17">
        <v>8466810.8000000007</v>
      </c>
      <c r="F17" s="17">
        <v>8466810.8000000007</v>
      </c>
      <c r="G17" s="17">
        <v>8445509.6199999992</v>
      </c>
      <c r="H17" s="17">
        <v>0</v>
      </c>
    </row>
    <row r="18" spans="1:11" s="15" customFormat="1" x14ac:dyDescent="0.25">
      <c r="A18" s="26" t="s">
        <v>294</v>
      </c>
      <c r="B18" s="23" t="s">
        <v>295</v>
      </c>
      <c r="C18" s="17">
        <v>1903981</v>
      </c>
      <c r="D18" s="17">
        <v>-749954.72</v>
      </c>
      <c r="E18" s="17">
        <v>1154026.28</v>
      </c>
      <c r="F18" s="17">
        <v>1154026.28</v>
      </c>
      <c r="G18" s="17">
        <v>1136369.58</v>
      </c>
      <c r="H18" s="17">
        <v>0</v>
      </c>
    </row>
    <row r="19" spans="1:11" s="15" customFormat="1" x14ac:dyDescent="0.25">
      <c r="A19" s="25" t="s">
        <v>15</v>
      </c>
      <c r="B19" s="24" t="s">
        <v>16</v>
      </c>
      <c r="C19" s="16">
        <v>969950</v>
      </c>
      <c r="D19" s="16">
        <v>-969950</v>
      </c>
      <c r="E19" s="16">
        <v>0</v>
      </c>
      <c r="F19" s="16">
        <v>0</v>
      </c>
      <c r="G19" s="16">
        <v>0</v>
      </c>
      <c r="H19" s="16">
        <v>0</v>
      </c>
      <c r="I19" s="35"/>
      <c r="J19" s="35"/>
      <c r="K19" s="35"/>
    </row>
    <row r="20" spans="1:11" s="15" customFormat="1" x14ac:dyDescent="0.25">
      <c r="A20" s="26" t="s">
        <v>296</v>
      </c>
      <c r="B20" s="23" t="s">
        <v>297</v>
      </c>
      <c r="C20" s="17">
        <v>969950</v>
      </c>
      <c r="D20" s="17">
        <v>-969950</v>
      </c>
      <c r="E20" s="17">
        <v>0</v>
      </c>
      <c r="F20" s="17">
        <v>0</v>
      </c>
      <c r="G20" s="17">
        <v>0</v>
      </c>
      <c r="H20" s="17">
        <v>0</v>
      </c>
      <c r="I20" s="37"/>
    </row>
    <row r="21" spans="1:11" s="15" customFormat="1" x14ac:dyDescent="0.25">
      <c r="A21" s="4"/>
      <c r="B21" s="5"/>
      <c r="C21" s="6"/>
      <c r="D21" s="6"/>
      <c r="E21" s="6"/>
      <c r="F21" s="6"/>
      <c r="G21" s="6"/>
      <c r="H21" s="6"/>
    </row>
    <row r="22" spans="1:11" x14ac:dyDescent="0.25">
      <c r="A22" s="7"/>
      <c r="B22" s="8" t="s">
        <v>12</v>
      </c>
      <c r="C22" s="10">
        <f t="shared" ref="C22:H22" si="0">SUM(C13)</f>
        <v>31596312</v>
      </c>
      <c r="D22" s="10">
        <f t="shared" si="0"/>
        <v>5767279.5499999998</v>
      </c>
      <c r="E22" s="10">
        <f t="shared" si="0"/>
        <v>37363591.549999997</v>
      </c>
      <c r="F22" s="10">
        <f t="shared" si="0"/>
        <v>37363591.549999997</v>
      </c>
      <c r="G22" s="10">
        <f t="shared" si="0"/>
        <v>36674675.880000003</v>
      </c>
      <c r="H22" s="10">
        <f t="shared" si="0"/>
        <v>0</v>
      </c>
    </row>
    <row r="24" spans="1:11" x14ac:dyDescent="0.25">
      <c r="E24" s="14"/>
    </row>
    <row r="26" spans="1:11" x14ac:dyDescent="0.25">
      <c r="C26" s="39"/>
      <c r="D26" s="39"/>
      <c r="E26" s="39"/>
      <c r="F26" s="39"/>
      <c r="G26" s="39"/>
      <c r="H26" s="39"/>
    </row>
    <row r="29" spans="1:11" x14ac:dyDescent="0.25">
      <c r="C29" s="14"/>
      <c r="D29" s="14"/>
      <c r="E29" s="14"/>
      <c r="F29" s="14"/>
      <c r="G29" s="14"/>
      <c r="H29" s="14"/>
      <c r="I29" s="14"/>
    </row>
  </sheetData>
  <mergeCells count="10">
    <mergeCell ref="A9:B11"/>
    <mergeCell ref="C9:G9"/>
    <mergeCell ref="H9:H10"/>
    <mergeCell ref="A5:H5"/>
    <mergeCell ref="A1:H1"/>
    <mergeCell ref="A2:H2"/>
    <mergeCell ref="A3:H3"/>
    <mergeCell ref="A4:H4"/>
    <mergeCell ref="A6:H6"/>
    <mergeCell ref="A7:H7"/>
  </mergeCells>
  <printOptions horizontalCentered="1"/>
  <pageMargins left="0.39370078740157483" right="0.39370078740157483" top="0.59055118110236227" bottom="0.39370078740157483" header="0.31496062992125984" footer="0.31496062992125984"/>
  <pageSetup scale="90" firstPageNumber="2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"/>
  <sheetViews>
    <sheetView topLeftCell="A64" workbookViewId="0">
      <selection activeCell="B76" sqref="B76"/>
    </sheetView>
  </sheetViews>
  <sheetFormatPr baseColWidth="10" defaultRowHeight="15" x14ac:dyDescent="0.25"/>
  <cols>
    <col min="1" max="1" width="10.7109375" customWidth="1"/>
    <col min="2" max="2" width="55.5703125" customWidth="1"/>
    <col min="3" max="3" width="12" customWidth="1"/>
    <col min="4" max="5" width="12.42578125" customWidth="1"/>
    <col min="6" max="6" width="12" customWidth="1"/>
    <col min="7" max="7" width="11.85546875" customWidth="1"/>
    <col min="8" max="8" width="13.140625" customWidth="1"/>
  </cols>
  <sheetData>
    <row r="1" spans="1:8" x14ac:dyDescent="0.25">
      <c r="A1" s="85" t="s">
        <v>1205</v>
      </c>
      <c r="B1" s="86"/>
      <c r="C1" s="86"/>
      <c r="D1" s="86"/>
      <c r="E1" s="86"/>
      <c r="F1" s="86"/>
      <c r="G1" s="86"/>
      <c r="H1" s="87"/>
    </row>
    <row r="2" spans="1:8" x14ac:dyDescent="0.25">
      <c r="A2" s="88" t="s">
        <v>278</v>
      </c>
      <c r="B2" s="89"/>
      <c r="C2" s="89"/>
      <c r="D2" s="89"/>
      <c r="E2" s="89"/>
      <c r="F2" s="89"/>
      <c r="G2" s="89"/>
      <c r="H2" s="90"/>
    </row>
    <row r="3" spans="1:8" x14ac:dyDescent="0.25">
      <c r="A3" s="82" t="s">
        <v>0</v>
      </c>
      <c r="B3" s="83"/>
      <c r="C3" s="83"/>
      <c r="D3" s="83"/>
      <c r="E3" s="83"/>
      <c r="F3" s="83"/>
      <c r="G3" s="83"/>
      <c r="H3" s="84"/>
    </row>
    <row r="4" spans="1:8" x14ac:dyDescent="0.25">
      <c r="A4" s="82" t="s">
        <v>1</v>
      </c>
      <c r="B4" s="83"/>
      <c r="C4" s="83"/>
      <c r="D4" s="83"/>
      <c r="E4" s="83"/>
      <c r="F4" s="83"/>
      <c r="G4" s="83"/>
      <c r="H4" s="84"/>
    </row>
    <row r="5" spans="1:8" x14ac:dyDescent="0.25">
      <c r="A5" s="82" t="s">
        <v>837</v>
      </c>
      <c r="B5" s="83"/>
      <c r="C5" s="83"/>
      <c r="D5" s="83"/>
      <c r="E5" s="83"/>
      <c r="F5" s="83"/>
      <c r="G5" s="83"/>
      <c r="H5" s="84"/>
    </row>
    <row r="6" spans="1:8" s="11" customFormat="1" x14ac:dyDescent="0.25">
      <c r="A6" s="82" t="s">
        <v>1269</v>
      </c>
      <c r="B6" s="83"/>
      <c r="C6" s="83"/>
      <c r="D6" s="83"/>
      <c r="E6" s="83"/>
      <c r="F6" s="83"/>
      <c r="G6" s="83"/>
      <c r="H6" s="84"/>
    </row>
    <row r="7" spans="1:8" x14ac:dyDescent="0.25">
      <c r="A7" s="91" t="s">
        <v>277</v>
      </c>
      <c r="B7" s="92"/>
      <c r="C7" s="92"/>
      <c r="D7" s="92"/>
      <c r="E7" s="92"/>
      <c r="F7" s="92"/>
      <c r="G7" s="92"/>
      <c r="H7" s="93"/>
    </row>
    <row r="8" spans="1:8" ht="12.75" customHeight="1" x14ac:dyDescent="0.25">
      <c r="A8" s="1"/>
      <c r="B8" s="1"/>
      <c r="C8" s="1"/>
      <c r="D8" s="1"/>
      <c r="E8" s="1"/>
      <c r="F8" s="1"/>
      <c r="G8" s="1"/>
      <c r="H8" s="1"/>
    </row>
    <row r="9" spans="1:8" x14ac:dyDescent="0.25">
      <c r="A9" s="94" t="s">
        <v>2</v>
      </c>
      <c r="B9" s="100"/>
      <c r="C9" s="77" t="s">
        <v>3</v>
      </c>
      <c r="D9" s="78"/>
      <c r="E9" s="78"/>
      <c r="F9" s="78"/>
      <c r="G9" s="79"/>
      <c r="H9" s="105" t="s">
        <v>4</v>
      </c>
    </row>
    <row r="10" spans="1:8" ht="36" x14ac:dyDescent="0.25">
      <c r="A10" s="101"/>
      <c r="B10" s="102"/>
      <c r="C10" s="2" t="s">
        <v>5</v>
      </c>
      <c r="D10" s="22" t="s">
        <v>6</v>
      </c>
      <c r="E10" s="2" t="s">
        <v>7</v>
      </c>
      <c r="F10" s="2" t="s">
        <v>8</v>
      </c>
      <c r="G10" s="2" t="s">
        <v>9</v>
      </c>
      <c r="H10" s="105"/>
    </row>
    <row r="11" spans="1:8" x14ac:dyDescent="0.25">
      <c r="A11" s="103"/>
      <c r="B11" s="104"/>
      <c r="C11" s="3">
        <v>1</v>
      </c>
      <c r="D11" s="3">
        <v>2</v>
      </c>
      <c r="E11" s="3" t="s">
        <v>10</v>
      </c>
      <c r="F11" s="3">
        <v>4</v>
      </c>
      <c r="G11" s="3">
        <v>5</v>
      </c>
      <c r="H11" s="3" t="s">
        <v>11</v>
      </c>
    </row>
    <row r="12" spans="1:8" ht="4.9000000000000004" customHeight="1" x14ac:dyDescent="0.25">
      <c r="A12" s="12"/>
      <c r="B12" s="13"/>
      <c r="C12" s="16"/>
      <c r="D12" s="16"/>
      <c r="E12" s="16"/>
      <c r="F12" s="16"/>
      <c r="G12" s="16"/>
      <c r="H12" s="16"/>
    </row>
    <row r="13" spans="1:8" s="15" customFormat="1" x14ac:dyDescent="0.25">
      <c r="A13" s="29" t="s">
        <v>275</v>
      </c>
      <c r="B13" s="31" t="s">
        <v>276</v>
      </c>
      <c r="C13" s="16">
        <f>C14+C33+C52+C54+C73</f>
        <v>3840809839</v>
      </c>
      <c r="D13" s="16">
        <f t="shared" ref="D13:H13" si="0">D14+D33+D52+D54+D73</f>
        <v>478467406.16000003</v>
      </c>
      <c r="E13" s="16">
        <f t="shared" si="0"/>
        <v>4319277245.1599998</v>
      </c>
      <c r="F13" s="16">
        <f t="shared" si="0"/>
        <v>4319277245.1599998</v>
      </c>
      <c r="G13" s="16">
        <f t="shared" si="0"/>
        <v>4292515764.1599998</v>
      </c>
      <c r="H13" s="16">
        <f t="shared" si="0"/>
        <v>0</v>
      </c>
    </row>
    <row r="14" spans="1:8" s="15" customFormat="1" x14ac:dyDescent="0.25">
      <c r="A14" s="25" t="s">
        <v>150</v>
      </c>
      <c r="B14" s="24" t="s">
        <v>151</v>
      </c>
      <c r="C14" s="16">
        <v>3656198863</v>
      </c>
      <c r="D14" s="16">
        <v>234344852.77000001</v>
      </c>
      <c r="E14" s="16">
        <v>3890543715.77</v>
      </c>
      <c r="F14" s="16">
        <v>3890543715.77</v>
      </c>
      <c r="G14" s="16">
        <v>3878168260.77</v>
      </c>
      <c r="H14" s="16">
        <v>0</v>
      </c>
    </row>
    <row r="15" spans="1:8" s="15" customFormat="1" x14ac:dyDescent="0.25">
      <c r="A15" s="26" t="s">
        <v>838</v>
      </c>
      <c r="B15" s="23" t="s">
        <v>839</v>
      </c>
      <c r="C15" s="17">
        <v>487820453</v>
      </c>
      <c r="D15" s="17">
        <v>38707701.719999999</v>
      </c>
      <c r="E15" s="17">
        <v>526528154.72000003</v>
      </c>
      <c r="F15" s="17">
        <v>526528154.72000003</v>
      </c>
      <c r="G15" s="17">
        <v>523804798.72000003</v>
      </c>
      <c r="H15" s="17">
        <v>0</v>
      </c>
    </row>
    <row r="16" spans="1:8" s="15" customFormat="1" x14ac:dyDescent="0.25">
      <c r="A16" s="26" t="s">
        <v>840</v>
      </c>
      <c r="B16" s="23" t="s">
        <v>841</v>
      </c>
      <c r="C16" s="17">
        <v>122329919</v>
      </c>
      <c r="D16" s="17">
        <v>4939112.2399999984</v>
      </c>
      <c r="E16" s="17">
        <v>127269031.23999999</v>
      </c>
      <c r="F16" s="17">
        <v>127269031.23999999</v>
      </c>
      <c r="G16" s="17">
        <v>127269031.23999999</v>
      </c>
      <c r="H16" s="17">
        <v>0</v>
      </c>
    </row>
    <row r="17" spans="1:8" s="15" customFormat="1" x14ac:dyDescent="0.25">
      <c r="A17" s="26" t="s">
        <v>842</v>
      </c>
      <c r="B17" s="23" t="s">
        <v>843</v>
      </c>
      <c r="C17" s="17">
        <v>63525960</v>
      </c>
      <c r="D17" s="17">
        <v>87416.58</v>
      </c>
      <c r="E17" s="17">
        <v>63613376.579999998</v>
      </c>
      <c r="F17" s="17">
        <v>63613376.579999998</v>
      </c>
      <c r="G17" s="17">
        <v>63605854.579999998</v>
      </c>
      <c r="H17" s="17">
        <v>0</v>
      </c>
    </row>
    <row r="18" spans="1:8" s="15" customFormat="1" x14ac:dyDescent="0.25">
      <c r="A18" s="26" t="s">
        <v>844</v>
      </c>
      <c r="B18" s="23" t="s">
        <v>845</v>
      </c>
      <c r="C18" s="17">
        <v>327384988</v>
      </c>
      <c r="D18" s="17">
        <v>2288212.56</v>
      </c>
      <c r="E18" s="17">
        <v>329673200.56</v>
      </c>
      <c r="F18" s="17">
        <v>329673200.56</v>
      </c>
      <c r="G18" s="17">
        <v>329673200.56</v>
      </c>
      <c r="H18" s="17">
        <v>0</v>
      </c>
    </row>
    <row r="19" spans="1:8" s="15" customFormat="1" x14ac:dyDescent="0.25">
      <c r="A19" s="26" t="s">
        <v>846</v>
      </c>
      <c r="B19" s="23" t="s">
        <v>847</v>
      </c>
      <c r="C19" s="17">
        <v>123587311</v>
      </c>
      <c r="D19" s="17">
        <v>-6158410.7000000002</v>
      </c>
      <c r="E19" s="17">
        <v>117428900.3</v>
      </c>
      <c r="F19" s="17">
        <v>117428900.3</v>
      </c>
      <c r="G19" s="17">
        <v>117428900.3</v>
      </c>
      <c r="H19" s="17">
        <v>0</v>
      </c>
    </row>
    <row r="20" spans="1:8" s="15" customFormat="1" x14ac:dyDescent="0.25">
      <c r="A20" s="26" t="s">
        <v>848</v>
      </c>
      <c r="B20" s="23" t="s">
        <v>849</v>
      </c>
      <c r="C20" s="17">
        <v>78081307</v>
      </c>
      <c r="D20" s="17">
        <v>-702265.47</v>
      </c>
      <c r="E20" s="17">
        <v>77379041.530000001</v>
      </c>
      <c r="F20" s="17">
        <v>77379041.530000001</v>
      </c>
      <c r="G20" s="17">
        <v>77379041.530000001</v>
      </c>
      <c r="H20" s="17">
        <v>0</v>
      </c>
    </row>
    <row r="21" spans="1:8" s="15" customFormat="1" x14ac:dyDescent="0.25">
      <c r="A21" s="26" t="s">
        <v>850</v>
      </c>
      <c r="B21" s="23" t="s">
        <v>851</v>
      </c>
      <c r="C21" s="17">
        <v>111476863</v>
      </c>
      <c r="D21" s="17">
        <v>7365942.4899999909</v>
      </c>
      <c r="E21" s="17">
        <v>118842805.48999999</v>
      </c>
      <c r="F21" s="17">
        <v>118842805.48999999</v>
      </c>
      <c r="G21" s="17">
        <v>118789931.48999999</v>
      </c>
      <c r="H21" s="17">
        <v>0</v>
      </c>
    </row>
    <row r="22" spans="1:8" s="15" customFormat="1" x14ac:dyDescent="0.25">
      <c r="A22" s="26" t="s">
        <v>852</v>
      </c>
      <c r="B22" s="23" t="s">
        <v>853</v>
      </c>
      <c r="C22" s="17">
        <v>77503432</v>
      </c>
      <c r="D22" s="17">
        <v>-3086177.4</v>
      </c>
      <c r="E22" s="17">
        <v>74417254.599999994</v>
      </c>
      <c r="F22" s="17">
        <v>74417254.599999994</v>
      </c>
      <c r="G22" s="17">
        <v>74386321.599999994</v>
      </c>
      <c r="H22" s="17">
        <v>0</v>
      </c>
    </row>
    <row r="23" spans="1:8" s="15" customFormat="1" x14ac:dyDescent="0.25">
      <c r="A23" s="26" t="s">
        <v>854</v>
      </c>
      <c r="B23" s="23" t="s">
        <v>855</v>
      </c>
      <c r="C23" s="17">
        <v>69198980</v>
      </c>
      <c r="D23" s="17">
        <v>8139870.5499999998</v>
      </c>
      <c r="E23" s="17">
        <v>77338850.549999997</v>
      </c>
      <c r="F23" s="17">
        <v>77338850.549999997</v>
      </c>
      <c r="G23" s="17">
        <v>77338850.549999997</v>
      </c>
      <c r="H23" s="17">
        <v>0</v>
      </c>
    </row>
    <row r="24" spans="1:8" s="15" customFormat="1" x14ac:dyDescent="0.25">
      <c r="A24" s="26" t="s">
        <v>856</v>
      </c>
      <c r="B24" s="23" t="s">
        <v>857</v>
      </c>
      <c r="C24" s="17">
        <v>1060348380</v>
      </c>
      <c r="D24" s="17">
        <v>33727174.479999997</v>
      </c>
      <c r="E24" s="17">
        <v>1094075554.48</v>
      </c>
      <c r="F24" s="17">
        <v>1094075554.48</v>
      </c>
      <c r="G24" s="17">
        <v>1091914930.48</v>
      </c>
      <c r="H24" s="17">
        <v>0</v>
      </c>
    </row>
    <row r="25" spans="1:8" s="15" customFormat="1" x14ac:dyDescent="0.25">
      <c r="A25" s="26" t="s">
        <v>858</v>
      </c>
      <c r="B25" s="23" t="s">
        <v>859</v>
      </c>
      <c r="C25" s="17">
        <v>171604905</v>
      </c>
      <c r="D25" s="17">
        <v>24204348.82</v>
      </c>
      <c r="E25" s="17">
        <v>195809253.81999999</v>
      </c>
      <c r="F25" s="17">
        <v>195809253.81999999</v>
      </c>
      <c r="G25" s="17">
        <v>195809251.81999999</v>
      </c>
      <c r="H25" s="17">
        <v>0</v>
      </c>
    </row>
    <row r="26" spans="1:8" s="15" customFormat="1" x14ac:dyDescent="0.25">
      <c r="A26" s="26" t="s">
        <v>860</v>
      </c>
      <c r="B26" s="23" t="s">
        <v>861</v>
      </c>
      <c r="C26" s="17">
        <v>45175207</v>
      </c>
      <c r="D26" s="17">
        <v>-1629284.41</v>
      </c>
      <c r="E26" s="17">
        <v>43545922.590000004</v>
      </c>
      <c r="F26" s="17">
        <v>43545922.590000004</v>
      </c>
      <c r="G26" s="17">
        <v>43471868.590000004</v>
      </c>
      <c r="H26" s="17">
        <v>0</v>
      </c>
    </row>
    <row r="27" spans="1:8" s="15" customFormat="1" x14ac:dyDescent="0.25">
      <c r="A27" s="26" t="s">
        <v>862</v>
      </c>
      <c r="B27" s="23" t="s">
        <v>863</v>
      </c>
      <c r="C27" s="17">
        <v>79377468</v>
      </c>
      <c r="D27" s="17">
        <v>17836728.309999999</v>
      </c>
      <c r="E27" s="17">
        <v>97214196.310000002</v>
      </c>
      <c r="F27" s="17">
        <v>97214196.310000002</v>
      </c>
      <c r="G27" s="17">
        <v>96351328.310000002</v>
      </c>
      <c r="H27" s="17">
        <v>0</v>
      </c>
    </row>
    <row r="28" spans="1:8" s="15" customFormat="1" x14ac:dyDescent="0.25">
      <c r="A28" s="26" t="s">
        <v>864</v>
      </c>
      <c r="B28" s="23" t="s">
        <v>865</v>
      </c>
      <c r="C28" s="17">
        <v>51882050</v>
      </c>
      <c r="D28" s="17">
        <v>-2168457.7599999998</v>
      </c>
      <c r="E28" s="17">
        <v>49713592.240000002</v>
      </c>
      <c r="F28" s="17">
        <v>49713592.240000002</v>
      </c>
      <c r="G28" s="17">
        <v>49572136.240000002</v>
      </c>
      <c r="H28" s="17">
        <v>0</v>
      </c>
    </row>
    <row r="29" spans="1:8" s="15" customFormat="1" x14ac:dyDescent="0.25">
      <c r="A29" s="26" t="s">
        <v>866</v>
      </c>
      <c r="B29" s="23" t="s">
        <v>867</v>
      </c>
      <c r="C29" s="17">
        <v>532987455</v>
      </c>
      <c r="D29" s="17">
        <v>101871120.88</v>
      </c>
      <c r="E29" s="17">
        <v>634858575.88</v>
      </c>
      <c r="F29" s="17">
        <v>634858575.88</v>
      </c>
      <c r="G29" s="17">
        <v>629430243.88</v>
      </c>
      <c r="H29" s="17">
        <v>0</v>
      </c>
    </row>
    <row r="30" spans="1:8" s="15" customFormat="1" x14ac:dyDescent="0.25">
      <c r="A30" s="26" t="s">
        <v>868</v>
      </c>
      <c r="B30" s="23" t="s">
        <v>869</v>
      </c>
      <c r="C30" s="17">
        <v>57786224</v>
      </c>
      <c r="D30" s="17">
        <v>-2899823.4400000046</v>
      </c>
      <c r="E30" s="17">
        <v>54886400.560000002</v>
      </c>
      <c r="F30" s="17">
        <v>54886400.560000002</v>
      </c>
      <c r="G30" s="17">
        <v>54640591.560000002</v>
      </c>
      <c r="H30" s="17">
        <v>0</v>
      </c>
    </row>
    <row r="31" spans="1:8" s="15" customFormat="1" x14ac:dyDescent="0.25">
      <c r="A31" s="26" t="s">
        <v>870</v>
      </c>
      <c r="B31" s="23" t="s">
        <v>871</v>
      </c>
      <c r="C31" s="17">
        <v>100027230</v>
      </c>
      <c r="D31" s="17">
        <v>14081163.67</v>
      </c>
      <c r="E31" s="17">
        <v>114108393.67</v>
      </c>
      <c r="F31" s="17">
        <v>114108393.67</v>
      </c>
      <c r="G31" s="17">
        <v>113468990.67</v>
      </c>
      <c r="H31" s="17">
        <v>0</v>
      </c>
    </row>
    <row r="32" spans="1:8" s="15" customFormat="1" x14ac:dyDescent="0.25">
      <c r="A32" s="26" t="s">
        <v>872</v>
      </c>
      <c r="B32" s="23" t="s">
        <v>873</v>
      </c>
      <c r="C32" s="17">
        <v>96100731</v>
      </c>
      <c r="D32" s="17">
        <v>-2259520.35</v>
      </c>
      <c r="E32" s="17">
        <v>93841210.650000006</v>
      </c>
      <c r="F32" s="17">
        <v>93841210.650000006</v>
      </c>
      <c r="G32" s="17">
        <v>93832988.650000006</v>
      </c>
      <c r="H32" s="17">
        <v>0</v>
      </c>
    </row>
    <row r="33" spans="1:8" s="15" customFormat="1" x14ac:dyDescent="0.25">
      <c r="A33" s="25" t="s">
        <v>152</v>
      </c>
      <c r="B33" s="24" t="s">
        <v>153</v>
      </c>
      <c r="C33" s="16">
        <v>17821939</v>
      </c>
      <c r="D33" s="16">
        <v>-1111922.99</v>
      </c>
      <c r="E33" s="16">
        <v>16710016.01</v>
      </c>
      <c r="F33" s="16">
        <v>16710016.01</v>
      </c>
      <c r="G33" s="16">
        <v>16710016.01</v>
      </c>
      <c r="H33" s="16">
        <v>0</v>
      </c>
    </row>
    <row r="34" spans="1:8" s="15" customFormat="1" x14ac:dyDescent="0.25">
      <c r="A34" s="26" t="s">
        <v>874</v>
      </c>
      <c r="B34" s="23" t="s">
        <v>839</v>
      </c>
      <c r="C34" s="17">
        <v>2199696</v>
      </c>
      <c r="D34" s="17">
        <v>-273045.59999999998</v>
      </c>
      <c r="E34" s="17">
        <v>1926650.4</v>
      </c>
      <c r="F34" s="17">
        <v>1926650.4</v>
      </c>
      <c r="G34" s="17">
        <v>1926650.4</v>
      </c>
      <c r="H34" s="17">
        <v>0</v>
      </c>
    </row>
    <row r="35" spans="1:8" s="15" customFormat="1" x14ac:dyDescent="0.25">
      <c r="A35" s="26" t="s">
        <v>875</v>
      </c>
      <c r="B35" s="23" t="s">
        <v>841</v>
      </c>
      <c r="C35" s="17">
        <v>232575</v>
      </c>
      <c r="D35" s="17">
        <v>-51806.86</v>
      </c>
      <c r="E35" s="17">
        <v>180768.14</v>
      </c>
      <c r="F35" s="17">
        <v>180768.14</v>
      </c>
      <c r="G35" s="17">
        <v>180768.14</v>
      </c>
      <c r="H35" s="17">
        <v>0</v>
      </c>
    </row>
    <row r="36" spans="1:8" s="15" customFormat="1" x14ac:dyDescent="0.25">
      <c r="A36" s="26" t="s">
        <v>876</v>
      </c>
      <c r="B36" s="23" t="s">
        <v>843</v>
      </c>
      <c r="C36" s="17">
        <v>111558</v>
      </c>
      <c r="D36" s="17">
        <v>-25130.23</v>
      </c>
      <c r="E36" s="17">
        <v>86427.77</v>
      </c>
      <c r="F36" s="17">
        <v>86427.77</v>
      </c>
      <c r="G36" s="17">
        <v>86427.77</v>
      </c>
      <c r="H36" s="17">
        <v>0</v>
      </c>
    </row>
    <row r="37" spans="1:8" s="15" customFormat="1" x14ac:dyDescent="0.25">
      <c r="A37" s="26" t="s">
        <v>877</v>
      </c>
      <c r="B37" s="23" t="s">
        <v>845</v>
      </c>
      <c r="C37" s="17">
        <v>1228520</v>
      </c>
      <c r="D37" s="17">
        <v>-137072.19</v>
      </c>
      <c r="E37" s="17">
        <v>1091447.81</v>
      </c>
      <c r="F37" s="17">
        <v>1091447.81</v>
      </c>
      <c r="G37" s="17">
        <v>1091447.81</v>
      </c>
      <c r="H37" s="17">
        <v>0</v>
      </c>
    </row>
    <row r="38" spans="1:8" s="15" customFormat="1" x14ac:dyDescent="0.25">
      <c r="A38" s="26" t="s">
        <v>878</v>
      </c>
      <c r="B38" s="23" t="s">
        <v>847</v>
      </c>
      <c r="C38" s="17">
        <v>186642</v>
      </c>
      <c r="D38" s="17">
        <v>-21892.15</v>
      </c>
      <c r="E38" s="17">
        <v>164749.85</v>
      </c>
      <c r="F38" s="17">
        <v>164749.85</v>
      </c>
      <c r="G38" s="17">
        <v>164749.85</v>
      </c>
      <c r="H38" s="17">
        <v>0</v>
      </c>
    </row>
    <row r="39" spans="1:8" s="15" customFormat="1" x14ac:dyDescent="0.25">
      <c r="A39" s="26" t="s">
        <v>879</v>
      </c>
      <c r="B39" s="23" t="s">
        <v>849</v>
      </c>
      <c r="C39" s="17">
        <v>202833</v>
      </c>
      <c r="D39" s="17">
        <v>16488.98</v>
      </c>
      <c r="E39" s="17">
        <v>219321.98</v>
      </c>
      <c r="F39" s="17">
        <v>219321.98</v>
      </c>
      <c r="G39" s="17">
        <v>219321.98</v>
      </c>
      <c r="H39" s="17">
        <v>0</v>
      </c>
    </row>
    <row r="40" spans="1:8" s="15" customFormat="1" x14ac:dyDescent="0.25">
      <c r="A40" s="26" t="s">
        <v>880</v>
      </c>
      <c r="B40" s="23" t="s">
        <v>851</v>
      </c>
      <c r="C40" s="17">
        <v>718387</v>
      </c>
      <c r="D40" s="17">
        <v>-35056.83</v>
      </c>
      <c r="E40" s="17">
        <v>683330.17</v>
      </c>
      <c r="F40" s="17">
        <v>683330.17</v>
      </c>
      <c r="G40" s="17">
        <v>683330.17</v>
      </c>
      <c r="H40" s="17">
        <v>0</v>
      </c>
    </row>
    <row r="41" spans="1:8" s="15" customFormat="1" x14ac:dyDescent="0.25">
      <c r="A41" s="41" t="s">
        <v>881</v>
      </c>
      <c r="B41" s="42" t="s">
        <v>853</v>
      </c>
      <c r="C41" s="20">
        <v>73321</v>
      </c>
      <c r="D41" s="20">
        <v>-17224.849999999999</v>
      </c>
      <c r="E41" s="20">
        <v>56096.15</v>
      </c>
      <c r="F41" s="20">
        <v>56096.15</v>
      </c>
      <c r="G41" s="20">
        <v>56096.15</v>
      </c>
      <c r="H41" s="20">
        <v>0</v>
      </c>
    </row>
    <row r="42" spans="1:8" s="15" customFormat="1" x14ac:dyDescent="0.25">
      <c r="A42" s="26" t="s">
        <v>882</v>
      </c>
      <c r="B42" s="23" t="s">
        <v>855</v>
      </c>
      <c r="C42" s="17">
        <v>170091</v>
      </c>
      <c r="D42" s="17">
        <v>-16889.490000000002</v>
      </c>
      <c r="E42" s="17">
        <v>153201.51</v>
      </c>
      <c r="F42" s="17">
        <v>153201.51</v>
      </c>
      <c r="G42" s="17">
        <v>153201.51</v>
      </c>
      <c r="H42" s="17">
        <v>0</v>
      </c>
    </row>
    <row r="43" spans="1:8" s="15" customFormat="1" x14ac:dyDescent="0.25">
      <c r="A43" s="26" t="s">
        <v>883</v>
      </c>
      <c r="B43" s="23" t="s">
        <v>857</v>
      </c>
      <c r="C43" s="17">
        <v>8613774</v>
      </c>
      <c r="D43" s="17">
        <v>-540730.55000000005</v>
      </c>
      <c r="E43" s="17">
        <v>8073043.4500000002</v>
      </c>
      <c r="F43" s="17">
        <v>8073043.4500000002</v>
      </c>
      <c r="G43" s="17">
        <v>8073043.4500000002</v>
      </c>
      <c r="H43" s="17">
        <v>0</v>
      </c>
    </row>
    <row r="44" spans="1:8" s="15" customFormat="1" x14ac:dyDescent="0.25">
      <c r="A44" s="26" t="s">
        <v>884</v>
      </c>
      <c r="B44" s="23" t="s">
        <v>859</v>
      </c>
      <c r="C44" s="17">
        <v>632669</v>
      </c>
      <c r="D44" s="17">
        <v>-5220.34</v>
      </c>
      <c r="E44" s="17">
        <v>627448.66</v>
      </c>
      <c r="F44" s="17">
        <v>627448.66</v>
      </c>
      <c r="G44" s="17">
        <v>627448.66</v>
      </c>
      <c r="H44" s="17">
        <v>0</v>
      </c>
    </row>
    <row r="45" spans="1:8" s="15" customFormat="1" x14ac:dyDescent="0.25">
      <c r="A45" s="26" t="s">
        <v>885</v>
      </c>
      <c r="B45" s="23" t="s">
        <v>861</v>
      </c>
      <c r="C45" s="17">
        <v>63605</v>
      </c>
      <c r="D45" s="17">
        <v>19.5</v>
      </c>
      <c r="E45" s="17">
        <v>63624.5</v>
      </c>
      <c r="F45" s="17">
        <v>63624.5</v>
      </c>
      <c r="G45" s="17">
        <v>63624.5</v>
      </c>
      <c r="H45" s="17">
        <v>0</v>
      </c>
    </row>
    <row r="46" spans="1:8" s="15" customFormat="1" x14ac:dyDescent="0.25">
      <c r="A46" s="26" t="s">
        <v>886</v>
      </c>
      <c r="B46" s="23" t="s">
        <v>863</v>
      </c>
      <c r="C46" s="17">
        <v>204181</v>
      </c>
      <c r="D46" s="17">
        <v>23230.080000000002</v>
      </c>
      <c r="E46" s="17">
        <v>227411.08</v>
      </c>
      <c r="F46" s="17">
        <v>227411.08</v>
      </c>
      <c r="G46" s="17">
        <v>227411.08</v>
      </c>
      <c r="H46" s="17">
        <v>0</v>
      </c>
    </row>
    <row r="47" spans="1:8" s="15" customFormat="1" x14ac:dyDescent="0.25">
      <c r="A47" s="26" t="s">
        <v>887</v>
      </c>
      <c r="B47" s="23" t="s">
        <v>865</v>
      </c>
      <c r="C47" s="17">
        <v>53458</v>
      </c>
      <c r="D47" s="17">
        <v>-18269.84</v>
      </c>
      <c r="E47" s="17">
        <v>35188.160000000003</v>
      </c>
      <c r="F47" s="17">
        <v>35188.160000000003</v>
      </c>
      <c r="G47" s="17">
        <v>35188.160000000003</v>
      </c>
      <c r="H47" s="17">
        <v>0</v>
      </c>
    </row>
    <row r="48" spans="1:8" s="15" customFormat="1" x14ac:dyDescent="0.25">
      <c r="A48" s="26" t="s">
        <v>888</v>
      </c>
      <c r="B48" s="23" t="s">
        <v>867</v>
      </c>
      <c r="C48" s="17">
        <v>2630914</v>
      </c>
      <c r="D48" s="17">
        <v>17487.18</v>
      </c>
      <c r="E48" s="17">
        <v>2648401.1800000002</v>
      </c>
      <c r="F48" s="17">
        <v>2648401.1800000002</v>
      </c>
      <c r="G48" s="17">
        <v>2648401.1800000002</v>
      </c>
      <c r="H48" s="17">
        <v>0</v>
      </c>
    </row>
    <row r="49" spans="1:8" s="15" customFormat="1" x14ac:dyDescent="0.25">
      <c r="A49" s="26" t="s">
        <v>889</v>
      </c>
      <c r="B49" s="23" t="s">
        <v>869</v>
      </c>
      <c r="C49" s="17">
        <v>87024</v>
      </c>
      <c r="D49" s="17">
        <v>-15777.58</v>
      </c>
      <c r="E49" s="17">
        <v>71246.42</v>
      </c>
      <c r="F49" s="17">
        <v>71246.42</v>
      </c>
      <c r="G49" s="17">
        <v>71246.42</v>
      </c>
      <c r="H49" s="17">
        <v>0</v>
      </c>
    </row>
    <row r="50" spans="1:8" s="15" customFormat="1" x14ac:dyDescent="0.25">
      <c r="A50" s="26" t="s">
        <v>890</v>
      </c>
      <c r="B50" s="23" t="s">
        <v>871</v>
      </c>
      <c r="C50" s="17">
        <v>177791</v>
      </c>
      <c r="D50" s="17">
        <v>30025.5</v>
      </c>
      <c r="E50" s="17">
        <v>207816.5</v>
      </c>
      <c r="F50" s="17">
        <v>207816.5</v>
      </c>
      <c r="G50" s="17">
        <v>207816.5</v>
      </c>
      <c r="H50" s="17">
        <v>0</v>
      </c>
    </row>
    <row r="51" spans="1:8" s="15" customFormat="1" x14ac:dyDescent="0.25">
      <c r="A51" s="26" t="s">
        <v>891</v>
      </c>
      <c r="B51" s="23" t="s">
        <v>873</v>
      </c>
      <c r="C51" s="17">
        <v>234900</v>
      </c>
      <c r="D51" s="17">
        <v>-41057.72</v>
      </c>
      <c r="E51" s="17">
        <v>193842.28</v>
      </c>
      <c r="F51" s="17">
        <v>193842.28</v>
      </c>
      <c r="G51" s="17">
        <v>193842.28</v>
      </c>
      <c r="H51" s="17">
        <v>0</v>
      </c>
    </row>
    <row r="52" spans="1:8" s="15" customFormat="1" x14ac:dyDescent="0.25">
      <c r="A52" s="25" t="s">
        <v>154</v>
      </c>
      <c r="B52" s="24" t="s">
        <v>155</v>
      </c>
      <c r="C52" s="16">
        <v>0</v>
      </c>
      <c r="D52" s="16">
        <v>247367460.58000001</v>
      </c>
      <c r="E52" s="16">
        <v>247367460.58000001</v>
      </c>
      <c r="F52" s="16">
        <v>247367460.58000001</v>
      </c>
      <c r="G52" s="16">
        <v>232981434.58000001</v>
      </c>
      <c r="H52" s="16">
        <v>0</v>
      </c>
    </row>
    <row r="53" spans="1:8" s="15" customFormat="1" x14ac:dyDescent="0.25">
      <c r="A53" s="26" t="s">
        <v>892</v>
      </c>
      <c r="B53" s="23" t="s">
        <v>893</v>
      </c>
      <c r="C53" s="17">
        <v>0</v>
      </c>
      <c r="D53" s="17">
        <v>247367460.58000001</v>
      </c>
      <c r="E53" s="17">
        <v>247367460.58000001</v>
      </c>
      <c r="F53" s="17">
        <v>247367460.58000001</v>
      </c>
      <c r="G53" s="17">
        <v>232981434.58000001</v>
      </c>
      <c r="H53" s="17">
        <v>0</v>
      </c>
    </row>
    <row r="54" spans="1:8" s="15" customFormat="1" x14ac:dyDescent="0.25">
      <c r="A54" s="25" t="s">
        <v>156</v>
      </c>
      <c r="B54" s="24" t="s">
        <v>157</v>
      </c>
      <c r="C54" s="16">
        <v>148967097</v>
      </c>
      <c r="D54" s="16">
        <v>-3172958.9900000007</v>
      </c>
      <c r="E54" s="16">
        <v>145794138.00999999</v>
      </c>
      <c r="F54" s="16">
        <v>145794138.00999999</v>
      </c>
      <c r="G54" s="16">
        <v>145794138.00999999</v>
      </c>
      <c r="H54" s="16">
        <v>0</v>
      </c>
    </row>
    <row r="55" spans="1:8" s="15" customFormat="1" x14ac:dyDescent="0.25">
      <c r="A55" s="26" t="s">
        <v>894</v>
      </c>
      <c r="B55" s="23" t="s">
        <v>839</v>
      </c>
      <c r="C55" s="17">
        <v>20145887</v>
      </c>
      <c r="D55" s="17">
        <v>-251832.77</v>
      </c>
      <c r="E55" s="17">
        <v>19894054.23</v>
      </c>
      <c r="F55" s="17">
        <v>19894054.23</v>
      </c>
      <c r="G55" s="17">
        <v>19894054.23</v>
      </c>
      <c r="H55" s="17">
        <v>0</v>
      </c>
    </row>
    <row r="56" spans="1:8" s="15" customFormat="1" x14ac:dyDescent="0.25">
      <c r="A56" s="26" t="s">
        <v>895</v>
      </c>
      <c r="B56" s="23" t="s">
        <v>841</v>
      </c>
      <c r="C56" s="17">
        <v>4999807</v>
      </c>
      <c r="D56" s="17">
        <v>-233015.87</v>
      </c>
      <c r="E56" s="17">
        <v>4766791.13</v>
      </c>
      <c r="F56" s="17">
        <v>4766791.13</v>
      </c>
      <c r="G56" s="17">
        <v>4766791.13</v>
      </c>
      <c r="H56" s="17">
        <v>0</v>
      </c>
    </row>
    <row r="57" spans="1:8" s="15" customFormat="1" x14ac:dyDescent="0.25">
      <c r="A57" s="26" t="s">
        <v>896</v>
      </c>
      <c r="B57" s="23" t="s">
        <v>843</v>
      </c>
      <c r="C57" s="17">
        <v>2569147</v>
      </c>
      <c r="D57" s="17">
        <v>-210140.81</v>
      </c>
      <c r="E57" s="17">
        <v>2359006.19</v>
      </c>
      <c r="F57" s="17">
        <v>2359006.19</v>
      </c>
      <c r="G57" s="17">
        <v>2359006.19</v>
      </c>
      <c r="H57" s="17">
        <v>0</v>
      </c>
    </row>
    <row r="58" spans="1:8" s="15" customFormat="1" x14ac:dyDescent="0.25">
      <c r="A58" s="26" t="s">
        <v>897</v>
      </c>
      <c r="B58" s="23" t="s">
        <v>845</v>
      </c>
      <c r="C58" s="17">
        <v>13429653</v>
      </c>
      <c r="D58" s="17">
        <v>-777387.98</v>
      </c>
      <c r="E58" s="17">
        <v>12652265.02</v>
      </c>
      <c r="F58" s="17">
        <v>12652265.02</v>
      </c>
      <c r="G58" s="17">
        <v>12652265.02</v>
      </c>
      <c r="H58" s="17">
        <v>0</v>
      </c>
    </row>
    <row r="59" spans="1:8" s="15" customFormat="1" x14ac:dyDescent="0.25">
      <c r="A59" s="26" t="s">
        <v>898</v>
      </c>
      <c r="B59" s="23" t="s">
        <v>847</v>
      </c>
      <c r="C59" s="17">
        <v>5085934</v>
      </c>
      <c r="D59" s="17">
        <v>-595893.54</v>
      </c>
      <c r="E59" s="17">
        <v>4490040.46</v>
      </c>
      <c r="F59" s="17">
        <v>4490040.46</v>
      </c>
      <c r="G59" s="17">
        <v>4490040.46</v>
      </c>
      <c r="H59" s="17">
        <v>0</v>
      </c>
    </row>
    <row r="60" spans="1:8" s="15" customFormat="1" x14ac:dyDescent="0.25">
      <c r="A60" s="26" t="s">
        <v>899</v>
      </c>
      <c r="B60" s="23" t="s">
        <v>849</v>
      </c>
      <c r="C60" s="17">
        <v>3138170</v>
      </c>
      <c r="D60" s="17">
        <v>-225871.01</v>
      </c>
      <c r="E60" s="17">
        <v>2912298.99</v>
      </c>
      <c r="F60" s="17">
        <v>2912298.99</v>
      </c>
      <c r="G60" s="17">
        <v>2912298.99</v>
      </c>
      <c r="H60" s="17">
        <v>0</v>
      </c>
    </row>
    <row r="61" spans="1:8" s="15" customFormat="1" x14ac:dyDescent="0.25">
      <c r="A61" s="26" t="s">
        <v>900</v>
      </c>
      <c r="B61" s="23" t="s">
        <v>851</v>
      </c>
      <c r="C61" s="17">
        <v>4537118</v>
      </c>
      <c r="D61" s="17">
        <v>-336067.36000000057</v>
      </c>
      <c r="E61" s="17">
        <v>4201050.6399999997</v>
      </c>
      <c r="F61" s="17">
        <v>4201050.6399999997</v>
      </c>
      <c r="G61" s="17">
        <v>4201050.6399999997</v>
      </c>
      <c r="H61" s="17">
        <v>0</v>
      </c>
    </row>
    <row r="62" spans="1:8" s="15" customFormat="1" x14ac:dyDescent="0.25">
      <c r="A62" s="26" t="s">
        <v>901</v>
      </c>
      <c r="B62" s="23" t="s">
        <v>853</v>
      </c>
      <c r="C62" s="17">
        <v>3155645</v>
      </c>
      <c r="D62" s="17">
        <v>-439375.37</v>
      </c>
      <c r="E62" s="17">
        <v>2716269.63</v>
      </c>
      <c r="F62" s="17">
        <v>2716269.63</v>
      </c>
      <c r="G62" s="17">
        <v>2716269.63</v>
      </c>
      <c r="H62" s="17">
        <v>0</v>
      </c>
    </row>
    <row r="63" spans="1:8" s="15" customFormat="1" x14ac:dyDescent="0.25">
      <c r="A63" s="26" t="s">
        <v>902</v>
      </c>
      <c r="B63" s="23" t="s">
        <v>855</v>
      </c>
      <c r="C63" s="17">
        <v>2761309</v>
      </c>
      <c r="D63" s="17">
        <v>119691.64</v>
      </c>
      <c r="E63" s="17">
        <v>2881000.64</v>
      </c>
      <c r="F63" s="17">
        <v>2881000.64</v>
      </c>
      <c r="G63" s="17">
        <v>2881000.64</v>
      </c>
      <c r="H63" s="17">
        <v>0</v>
      </c>
    </row>
    <row r="64" spans="1:8" s="15" customFormat="1" x14ac:dyDescent="0.25">
      <c r="A64" s="26" t="s">
        <v>903</v>
      </c>
      <c r="B64" s="23" t="s">
        <v>857</v>
      </c>
      <c r="C64" s="17">
        <v>43048185</v>
      </c>
      <c r="D64" s="17">
        <v>-965275.56</v>
      </c>
      <c r="E64" s="17">
        <v>42082909.439999998</v>
      </c>
      <c r="F64" s="17">
        <v>42082909.439999998</v>
      </c>
      <c r="G64" s="17">
        <v>42082909.439999998</v>
      </c>
      <c r="H64" s="17">
        <v>0</v>
      </c>
    </row>
    <row r="65" spans="1:8" s="15" customFormat="1" x14ac:dyDescent="0.25">
      <c r="A65" s="26" t="s">
        <v>904</v>
      </c>
      <c r="B65" s="23" t="s">
        <v>859</v>
      </c>
      <c r="C65" s="17">
        <v>7078778</v>
      </c>
      <c r="D65" s="17">
        <v>396593.76</v>
      </c>
      <c r="E65" s="17">
        <v>7475371.7599999998</v>
      </c>
      <c r="F65" s="17">
        <v>7475371.7599999998</v>
      </c>
      <c r="G65" s="17">
        <v>7475371.7599999998</v>
      </c>
      <c r="H65" s="17">
        <v>0</v>
      </c>
    </row>
    <row r="66" spans="1:8" s="15" customFormat="1" x14ac:dyDescent="0.25">
      <c r="A66" s="26" t="s">
        <v>905</v>
      </c>
      <c r="B66" s="23" t="s">
        <v>861</v>
      </c>
      <c r="C66" s="17">
        <v>1784823</v>
      </c>
      <c r="D66" s="17">
        <v>-207965.49</v>
      </c>
      <c r="E66" s="17">
        <v>1576857.51</v>
      </c>
      <c r="F66" s="17">
        <v>1576857.51</v>
      </c>
      <c r="G66" s="17">
        <v>1576857.51</v>
      </c>
      <c r="H66" s="17">
        <v>0</v>
      </c>
    </row>
    <row r="67" spans="1:8" s="15" customFormat="1" x14ac:dyDescent="0.25">
      <c r="A67" s="26" t="s">
        <v>906</v>
      </c>
      <c r="B67" s="23" t="s">
        <v>863</v>
      </c>
      <c r="C67" s="17">
        <v>3212949</v>
      </c>
      <c r="D67" s="17">
        <v>371352.09</v>
      </c>
      <c r="E67" s="17">
        <v>3584301.09</v>
      </c>
      <c r="F67" s="17">
        <v>3584301.09</v>
      </c>
      <c r="G67" s="17">
        <v>3584301.09</v>
      </c>
      <c r="H67" s="17">
        <v>0</v>
      </c>
    </row>
    <row r="68" spans="1:8" s="15" customFormat="1" x14ac:dyDescent="0.25">
      <c r="A68" s="26" t="s">
        <v>907</v>
      </c>
      <c r="B68" s="23" t="s">
        <v>865</v>
      </c>
      <c r="C68" s="17">
        <v>2073351</v>
      </c>
      <c r="D68" s="17">
        <v>-298310.59000000003</v>
      </c>
      <c r="E68" s="17">
        <v>1775040.41</v>
      </c>
      <c r="F68" s="17">
        <v>1775040.41</v>
      </c>
      <c r="G68" s="17">
        <v>1775040.41</v>
      </c>
      <c r="H68" s="17">
        <v>0</v>
      </c>
    </row>
    <row r="69" spans="1:8" s="15" customFormat="1" x14ac:dyDescent="0.25">
      <c r="A69" s="26" t="s">
        <v>908</v>
      </c>
      <c r="B69" s="23" t="s">
        <v>867</v>
      </c>
      <c r="C69" s="17">
        <v>21704228</v>
      </c>
      <c r="D69" s="17">
        <v>1106360.05</v>
      </c>
      <c r="E69" s="17">
        <v>22810588.050000001</v>
      </c>
      <c r="F69" s="17">
        <v>22810588.050000001</v>
      </c>
      <c r="G69" s="17">
        <v>22810588.050000001</v>
      </c>
      <c r="H69" s="17">
        <v>0</v>
      </c>
    </row>
    <row r="70" spans="1:8" s="15" customFormat="1" x14ac:dyDescent="0.25">
      <c r="A70" s="41" t="s">
        <v>909</v>
      </c>
      <c r="B70" s="42" t="s">
        <v>869</v>
      </c>
      <c r="C70" s="20">
        <v>2277819</v>
      </c>
      <c r="D70" s="20">
        <v>-325384.53000000003</v>
      </c>
      <c r="E70" s="20">
        <v>1952434.47</v>
      </c>
      <c r="F70" s="20">
        <v>1952434.47</v>
      </c>
      <c r="G70" s="20">
        <v>1952434.47</v>
      </c>
      <c r="H70" s="20">
        <v>0</v>
      </c>
    </row>
    <row r="71" spans="1:8" s="15" customFormat="1" x14ac:dyDescent="0.25">
      <c r="A71" s="26" t="s">
        <v>910</v>
      </c>
      <c r="B71" s="23" t="s">
        <v>871</v>
      </c>
      <c r="C71" s="17">
        <v>4137876</v>
      </c>
      <c r="D71" s="17">
        <v>10380.09</v>
      </c>
      <c r="E71" s="17">
        <v>4148256.09</v>
      </c>
      <c r="F71" s="17">
        <v>4148256.09</v>
      </c>
      <c r="G71" s="17">
        <v>4148256.09</v>
      </c>
      <c r="H71" s="17">
        <v>0</v>
      </c>
    </row>
    <row r="72" spans="1:8" s="15" customFormat="1" x14ac:dyDescent="0.25">
      <c r="A72" s="26" t="s">
        <v>911</v>
      </c>
      <c r="B72" s="23" t="s">
        <v>873</v>
      </c>
      <c r="C72" s="17">
        <v>3826418</v>
      </c>
      <c r="D72" s="17">
        <v>-310815.74</v>
      </c>
      <c r="E72" s="17">
        <v>3515602.26</v>
      </c>
      <c r="F72" s="17">
        <v>3515602.26</v>
      </c>
      <c r="G72" s="17">
        <v>3515602.26</v>
      </c>
      <c r="H72" s="17">
        <v>0</v>
      </c>
    </row>
    <row r="73" spans="1:8" s="15" customFormat="1" ht="18" x14ac:dyDescent="0.25">
      <c r="A73" s="76" t="s">
        <v>158</v>
      </c>
      <c r="B73" s="75" t="s">
        <v>159</v>
      </c>
      <c r="C73" s="16">
        <v>17821940</v>
      </c>
      <c r="D73" s="16">
        <v>1039974.79</v>
      </c>
      <c r="E73" s="16">
        <v>18861914.789999999</v>
      </c>
      <c r="F73" s="16">
        <v>18861914.789999999</v>
      </c>
      <c r="G73" s="16">
        <v>18861914.789999999</v>
      </c>
      <c r="H73" s="16">
        <v>0</v>
      </c>
    </row>
    <row r="74" spans="1:8" s="15" customFormat="1" x14ac:dyDescent="0.25">
      <c r="A74" s="26" t="s">
        <v>912</v>
      </c>
      <c r="B74" s="23" t="s">
        <v>839</v>
      </c>
      <c r="C74" s="17">
        <v>2410188</v>
      </c>
      <c r="D74" s="17">
        <v>153657.24</v>
      </c>
      <c r="E74" s="17">
        <v>2563845.2400000002</v>
      </c>
      <c r="F74" s="17">
        <v>2563845.2400000002</v>
      </c>
      <c r="G74" s="17">
        <v>2563845.2400000002</v>
      </c>
      <c r="H74" s="17">
        <v>0</v>
      </c>
    </row>
    <row r="75" spans="1:8" s="15" customFormat="1" x14ac:dyDescent="0.25">
      <c r="A75" s="26" t="s">
        <v>913</v>
      </c>
      <c r="B75" s="23" t="s">
        <v>841</v>
      </c>
      <c r="C75" s="17">
        <v>598161</v>
      </c>
      <c r="D75" s="17">
        <v>27944.65</v>
      </c>
      <c r="E75" s="17">
        <v>626105.65</v>
      </c>
      <c r="F75" s="17">
        <v>626105.65</v>
      </c>
      <c r="G75" s="17">
        <v>626105.65</v>
      </c>
      <c r="H75" s="17">
        <v>0</v>
      </c>
    </row>
    <row r="76" spans="1:8" s="15" customFormat="1" x14ac:dyDescent="0.25">
      <c r="A76" s="26" t="s">
        <v>914</v>
      </c>
      <c r="B76" s="23" t="s">
        <v>843</v>
      </c>
      <c r="C76" s="17">
        <v>307364</v>
      </c>
      <c r="D76" s="17">
        <v>7260.5999999999631</v>
      </c>
      <c r="E76" s="17">
        <v>314624.59999999998</v>
      </c>
      <c r="F76" s="17">
        <v>314624.59999999998</v>
      </c>
      <c r="G76" s="17">
        <v>314624.59999999998</v>
      </c>
      <c r="H76" s="17">
        <v>0</v>
      </c>
    </row>
    <row r="77" spans="1:8" s="15" customFormat="1" x14ac:dyDescent="0.25">
      <c r="A77" s="26" t="s">
        <v>915</v>
      </c>
      <c r="B77" s="23" t="s">
        <v>845</v>
      </c>
      <c r="C77" s="17">
        <v>1606680</v>
      </c>
      <c r="D77" s="17">
        <v>59798.29</v>
      </c>
      <c r="E77" s="17">
        <v>1666478.29</v>
      </c>
      <c r="F77" s="17">
        <v>1666478.29</v>
      </c>
      <c r="G77" s="17">
        <v>1666478.29</v>
      </c>
      <c r="H77" s="17">
        <v>0</v>
      </c>
    </row>
    <row r="78" spans="1:8" s="15" customFormat="1" x14ac:dyDescent="0.25">
      <c r="A78" s="26" t="s">
        <v>916</v>
      </c>
      <c r="B78" s="23" t="s">
        <v>847</v>
      </c>
      <c r="C78" s="17">
        <v>608464</v>
      </c>
      <c r="D78" s="17">
        <v>-790.16</v>
      </c>
      <c r="E78" s="17">
        <v>607673.84</v>
      </c>
      <c r="F78" s="17">
        <v>607673.84</v>
      </c>
      <c r="G78" s="17">
        <v>607673.84</v>
      </c>
      <c r="H78" s="17">
        <v>0</v>
      </c>
    </row>
    <row r="79" spans="1:8" s="15" customFormat="1" x14ac:dyDescent="0.25">
      <c r="A79" s="26" t="s">
        <v>917</v>
      </c>
      <c r="B79" s="23" t="s">
        <v>849</v>
      </c>
      <c r="C79" s="17">
        <v>375440</v>
      </c>
      <c r="D79" s="17">
        <v>8781.5499999999993</v>
      </c>
      <c r="E79" s="17">
        <v>384221.55</v>
      </c>
      <c r="F79" s="17">
        <v>384221.55</v>
      </c>
      <c r="G79" s="17">
        <v>384221.55</v>
      </c>
      <c r="H79" s="17">
        <v>0</v>
      </c>
    </row>
    <row r="80" spans="1:8" s="15" customFormat="1" x14ac:dyDescent="0.25">
      <c r="A80" s="26" t="s">
        <v>918</v>
      </c>
      <c r="B80" s="23" t="s">
        <v>851</v>
      </c>
      <c r="C80" s="17">
        <v>542806</v>
      </c>
      <c r="D80" s="17">
        <v>14287.52</v>
      </c>
      <c r="E80" s="17">
        <v>557093.52</v>
      </c>
      <c r="F80" s="17">
        <v>557093.52</v>
      </c>
      <c r="G80" s="17">
        <v>557093.52</v>
      </c>
      <c r="H80" s="17">
        <v>0</v>
      </c>
    </row>
    <row r="81" spans="1:8" s="15" customFormat="1" x14ac:dyDescent="0.25">
      <c r="A81" s="26" t="s">
        <v>919</v>
      </c>
      <c r="B81" s="23" t="s">
        <v>853</v>
      </c>
      <c r="C81" s="17">
        <v>377531</v>
      </c>
      <c r="D81" s="17">
        <v>-6203.78</v>
      </c>
      <c r="E81" s="17">
        <v>371327.22</v>
      </c>
      <c r="F81" s="17">
        <v>371327.22</v>
      </c>
      <c r="G81" s="17">
        <v>371327.22</v>
      </c>
      <c r="H81" s="17">
        <v>0</v>
      </c>
    </row>
    <row r="82" spans="1:8" s="15" customFormat="1" x14ac:dyDescent="0.25">
      <c r="A82" s="26" t="s">
        <v>920</v>
      </c>
      <c r="B82" s="23" t="s">
        <v>855</v>
      </c>
      <c r="C82" s="17">
        <v>330355</v>
      </c>
      <c r="D82" s="17">
        <v>35944.31</v>
      </c>
      <c r="E82" s="17">
        <v>366299.31</v>
      </c>
      <c r="F82" s="17">
        <v>366299.31</v>
      </c>
      <c r="G82" s="17">
        <v>366299.31</v>
      </c>
      <c r="H82" s="17">
        <v>0</v>
      </c>
    </row>
    <row r="83" spans="1:8" s="15" customFormat="1" x14ac:dyDescent="0.25">
      <c r="A83" s="26" t="s">
        <v>921</v>
      </c>
      <c r="B83" s="23" t="s">
        <v>857</v>
      </c>
      <c r="C83" s="17">
        <v>5150145</v>
      </c>
      <c r="D83" s="17">
        <v>309154.2</v>
      </c>
      <c r="E83" s="17">
        <v>5459299.2000000002</v>
      </c>
      <c r="F83" s="17">
        <v>5459299.2000000002</v>
      </c>
      <c r="G83" s="17">
        <v>5459299.2000000002</v>
      </c>
      <c r="H83" s="17">
        <v>0</v>
      </c>
    </row>
    <row r="84" spans="1:8" s="15" customFormat="1" x14ac:dyDescent="0.25">
      <c r="A84" s="26" t="s">
        <v>922</v>
      </c>
      <c r="B84" s="23" t="s">
        <v>859</v>
      </c>
      <c r="C84" s="17">
        <v>846882</v>
      </c>
      <c r="D84" s="17">
        <v>88274.55</v>
      </c>
      <c r="E84" s="17">
        <v>935156.55</v>
      </c>
      <c r="F84" s="17">
        <v>935156.55</v>
      </c>
      <c r="G84" s="17">
        <v>935156.55</v>
      </c>
      <c r="H84" s="17">
        <v>0</v>
      </c>
    </row>
    <row r="85" spans="1:8" s="15" customFormat="1" x14ac:dyDescent="0.25">
      <c r="A85" s="26" t="s">
        <v>923</v>
      </c>
      <c r="B85" s="23" t="s">
        <v>861</v>
      </c>
      <c r="C85" s="17">
        <v>213531</v>
      </c>
      <c r="D85" s="17">
        <v>210.21</v>
      </c>
      <c r="E85" s="17">
        <v>213741.21</v>
      </c>
      <c r="F85" s="17">
        <v>213741.21</v>
      </c>
      <c r="G85" s="17">
        <v>213741.21</v>
      </c>
      <c r="H85" s="17">
        <v>0</v>
      </c>
    </row>
    <row r="86" spans="1:8" s="15" customFormat="1" x14ac:dyDescent="0.25">
      <c r="A86" s="26" t="s">
        <v>924</v>
      </c>
      <c r="B86" s="23" t="s">
        <v>863</v>
      </c>
      <c r="C86" s="17">
        <v>384387</v>
      </c>
      <c r="D86" s="17">
        <v>50788.58</v>
      </c>
      <c r="E86" s="17">
        <v>435175.58</v>
      </c>
      <c r="F86" s="17">
        <v>435175.58</v>
      </c>
      <c r="G86" s="17">
        <v>435175.58</v>
      </c>
      <c r="H86" s="17">
        <v>0</v>
      </c>
    </row>
    <row r="87" spans="1:8" s="15" customFormat="1" x14ac:dyDescent="0.25">
      <c r="A87" s="26" t="s">
        <v>925</v>
      </c>
      <c r="B87" s="23" t="s">
        <v>865</v>
      </c>
      <c r="C87" s="17">
        <v>248049</v>
      </c>
      <c r="D87" s="17">
        <v>-3763.84</v>
      </c>
      <c r="E87" s="17">
        <v>244285.16</v>
      </c>
      <c r="F87" s="17">
        <v>244285.16</v>
      </c>
      <c r="G87" s="17">
        <v>244285.16</v>
      </c>
      <c r="H87" s="17">
        <v>0</v>
      </c>
    </row>
    <row r="88" spans="1:8" s="15" customFormat="1" x14ac:dyDescent="0.25">
      <c r="A88" s="26" t="s">
        <v>926</v>
      </c>
      <c r="B88" s="23" t="s">
        <v>867</v>
      </c>
      <c r="C88" s="17">
        <v>2596623</v>
      </c>
      <c r="D88" s="17">
        <v>257148.39</v>
      </c>
      <c r="E88" s="17">
        <v>2853771.39</v>
      </c>
      <c r="F88" s="17">
        <v>2853771.39</v>
      </c>
      <c r="G88" s="17">
        <v>2853771.39</v>
      </c>
      <c r="H88" s="17">
        <v>0</v>
      </c>
    </row>
    <row r="89" spans="1:8" s="15" customFormat="1" x14ac:dyDescent="0.25">
      <c r="A89" s="26" t="s">
        <v>927</v>
      </c>
      <c r="B89" s="23" t="s">
        <v>869</v>
      </c>
      <c r="C89" s="17">
        <v>272511</v>
      </c>
      <c r="D89" s="17">
        <v>-3576.61</v>
      </c>
      <c r="E89" s="17">
        <v>268934.39</v>
      </c>
      <c r="F89" s="17">
        <v>268934.39</v>
      </c>
      <c r="G89" s="17">
        <v>268934.39</v>
      </c>
      <c r="H89" s="17">
        <v>0</v>
      </c>
    </row>
    <row r="90" spans="1:8" s="15" customFormat="1" x14ac:dyDescent="0.25">
      <c r="A90" s="26" t="s">
        <v>928</v>
      </c>
      <c r="B90" s="23" t="s">
        <v>871</v>
      </c>
      <c r="C90" s="17">
        <v>495042</v>
      </c>
      <c r="D90" s="17">
        <v>36345.120000000003</v>
      </c>
      <c r="E90" s="17">
        <v>531387.12</v>
      </c>
      <c r="F90" s="17">
        <v>531387.12</v>
      </c>
      <c r="G90" s="17">
        <v>531387.12</v>
      </c>
      <c r="H90" s="17">
        <v>0</v>
      </c>
    </row>
    <row r="91" spans="1:8" s="15" customFormat="1" x14ac:dyDescent="0.25">
      <c r="A91" s="26" t="s">
        <v>929</v>
      </c>
      <c r="B91" s="23" t="s">
        <v>873</v>
      </c>
      <c r="C91" s="17">
        <v>457781</v>
      </c>
      <c r="D91" s="17">
        <v>4713.97</v>
      </c>
      <c r="E91" s="17">
        <v>462494.97</v>
      </c>
      <c r="F91" s="17">
        <v>462494.97</v>
      </c>
      <c r="G91" s="17">
        <v>462494.97</v>
      </c>
      <c r="H91" s="17">
        <v>0</v>
      </c>
    </row>
    <row r="92" spans="1:8" s="15" customFormat="1" x14ac:dyDescent="0.25">
      <c r="A92" s="4"/>
      <c r="B92" s="28"/>
      <c r="C92" s="6"/>
      <c r="D92" s="6"/>
      <c r="E92" s="6"/>
      <c r="F92" s="6"/>
      <c r="G92" s="6"/>
      <c r="H92" s="6"/>
    </row>
    <row r="93" spans="1:8" x14ac:dyDescent="0.25">
      <c r="A93" s="7"/>
      <c r="B93" s="8" t="s">
        <v>12</v>
      </c>
      <c r="C93" s="10">
        <f>SUM(C13)</f>
        <v>3840809839</v>
      </c>
      <c r="D93" s="10">
        <f t="shared" ref="D93:H93" si="1">SUM(D13)</f>
        <v>478467406.16000003</v>
      </c>
      <c r="E93" s="10">
        <f t="shared" si="1"/>
        <v>4319277245.1599998</v>
      </c>
      <c r="F93" s="10">
        <f t="shared" si="1"/>
        <v>4319277245.1599998</v>
      </c>
      <c r="G93" s="10">
        <f t="shared" si="1"/>
        <v>4292515764.1599998</v>
      </c>
      <c r="H93" s="10">
        <f t="shared" si="1"/>
        <v>0</v>
      </c>
    </row>
  </sheetData>
  <mergeCells count="10">
    <mergeCell ref="A7:H7"/>
    <mergeCell ref="A9:B11"/>
    <mergeCell ref="C9:G9"/>
    <mergeCell ref="H9:H10"/>
    <mergeCell ref="A1:H1"/>
    <mergeCell ref="A2:H2"/>
    <mergeCell ref="A3:H3"/>
    <mergeCell ref="A4:H4"/>
    <mergeCell ref="A5:H5"/>
    <mergeCell ref="A6:H6"/>
  </mergeCells>
  <printOptions horizontalCentered="1"/>
  <pageMargins left="0.39370078740157483" right="0.39370078740157483" top="0.59055118110236227" bottom="0.39370078740157483" header="0.31496062992125984" footer="0.31496062992125984"/>
  <pageSetup scale="90" firstPageNumber="2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F13" sqref="F13"/>
    </sheetView>
  </sheetViews>
  <sheetFormatPr baseColWidth="10" defaultRowHeight="15" x14ac:dyDescent="0.25"/>
  <cols>
    <col min="1" max="1" width="9.5703125" customWidth="1"/>
    <col min="2" max="2" width="55.5703125" customWidth="1"/>
    <col min="3" max="3" width="12" customWidth="1"/>
    <col min="4" max="5" width="12.42578125" customWidth="1"/>
    <col min="6" max="6" width="12" customWidth="1"/>
    <col min="7" max="7" width="11.85546875" customWidth="1"/>
    <col min="8" max="8" width="13.140625" customWidth="1"/>
  </cols>
  <sheetData>
    <row r="1" spans="1:8" x14ac:dyDescent="0.25">
      <c r="A1" s="85" t="s">
        <v>1205</v>
      </c>
      <c r="B1" s="86"/>
      <c r="C1" s="86"/>
      <c r="D1" s="86"/>
      <c r="E1" s="86"/>
      <c r="F1" s="86"/>
      <c r="G1" s="86"/>
      <c r="H1" s="87"/>
    </row>
    <row r="2" spans="1:8" x14ac:dyDescent="0.25">
      <c r="A2" s="88" t="s">
        <v>278</v>
      </c>
      <c r="B2" s="89"/>
      <c r="C2" s="89"/>
      <c r="D2" s="89"/>
      <c r="E2" s="89"/>
      <c r="F2" s="89"/>
      <c r="G2" s="89"/>
      <c r="H2" s="90"/>
    </row>
    <row r="3" spans="1:8" x14ac:dyDescent="0.25">
      <c r="A3" s="82" t="s">
        <v>0</v>
      </c>
      <c r="B3" s="83"/>
      <c r="C3" s="83"/>
      <c r="D3" s="83"/>
      <c r="E3" s="83"/>
      <c r="F3" s="83"/>
      <c r="G3" s="83"/>
      <c r="H3" s="84"/>
    </row>
    <row r="4" spans="1:8" x14ac:dyDescent="0.25">
      <c r="A4" s="82" t="s">
        <v>1</v>
      </c>
      <c r="B4" s="83"/>
      <c r="C4" s="83"/>
      <c r="D4" s="83"/>
      <c r="E4" s="83"/>
      <c r="F4" s="83"/>
      <c r="G4" s="83"/>
      <c r="H4" s="84"/>
    </row>
    <row r="5" spans="1:8" x14ac:dyDescent="0.25">
      <c r="A5" s="82" t="s">
        <v>930</v>
      </c>
      <c r="B5" s="83"/>
      <c r="C5" s="83"/>
      <c r="D5" s="83"/>
      <c r="E5" s="83"/>
      <c r="F5" s="83"/>
      <c r="G5" s="83"/>
      <c r="H5" s="84"/>
    </row>
    <row r="6" spans="1:8" s="11" customFormat="1" x14ac:dyDescent="0.25">
      <c r="A6" s="82" t="s">
        <v>1269</v>
      </c>
      <c r="B6" s="83"/>
      <c r="C6" s="83"/>
      <c r="D6" s="83"/>
      <c r="E6" s="83"/>
      <c r="F6" s="83"/>
      <c r="G6" s="83"/>
      <c r="H6" s="84"/>
    </row>
    <row r="7" spans="1:8" x14ac:dyDescent="0.25">
      <c r="A7" s="91" t="s">
        <v>277</v>
      </c>
      <c r="B7" s="92"/>
      <c r="C7" s="92"/>
      <c r="D7" s="92"/>
      <c r="E7" s="92"/>
      <c r="F7" s="92"/>
      <c r="G7" s="92"/>
      <c r="H7" s="93"/>
    </row>
    <row r="8" spans="1:8" ht="12.75" customHeight="1" x14ac:dyDescent="0.25">
      <c r="A8" s="43"/>
      <c r="B8" s="44"/>
      <c r="C8" s="44"/>
      <c r="D8" s="44"/>
      <c r="E8" s="44"/>
      <c r="F8" s="44"/>
      <c r="G8" s="44"/>
      <c r="H8" s="44"/>
    </row>
    <row r="9" spans="1:8" x14ac:dyDescent="0.25">
      <c r="A9" s="94" t="s">
        <v>2</v>
      </c>
      <c r="B9" s="100"/>
      <c r="C9" s="77" t="s">
        <v>3</v>
      </c>
      <c r="D9" s="78"/>
      <c r="E9" s="78"/>
      <c r="F9" s="78"/>
      <c r="G9" s="79"/>
      <c r="H9" s="105" t="s">
        <v>4</v>
      </c>
    </row>
    <row r="10" spans="1:8" ht="36" x14ac:dyDescent="0.25">
      <c r="A10" s="101"/>
      <c r="B10" s="102"/>
      <c r="C10" s="2" t="s">
        <v>5</v>
      </c>
      <c r="D10" s="38" t="s">
        <v>6</v>
      </c>
      <c r="E10" s="2" t="s">
        <v>7</v>
      </c>
      <c r="F10" s="2" t="s">
        <v>8</v>
      </c>
      <c r="G10" s="2" t="s">
        <v>9</v>
      </c>
      <c r="H10" s="105"/>
    </row>
    <row r="11" spans="1:8" x14ac:dyDescent="0.25">
      <c r="A11" s="103"/>
      <c r="B11" s="104"/>
      <c r="C11" s="3">
        <v>1</v>
      </c>
      <c r="D11" s="3">
        <v>2</v>
      </c>
      <c r="E11" s="3" t="s">
        <v>10</v>
      </c>
      <c r="F11" s="3">
        <v>4</v>
      </c>
      <c r="G11" s="3">
        <v>5</v>
      </c>
      <c r="H11" s="3" t="s">
        <v>11</v>
      </c>
    </row>
    <row r="12" spans="1:8" ht="4.9000000000000004" customHeight="1" x14ac:dyDescent="0.25">
      <c r="A12" s="12"/>
      <c r="B12" s="13"/>
      <c r="C12" s="16"/>
      <c r="D12" s="16"/>
      <c r="E12" s="16"/>
      <c r="F12" s="16"/>
      <c r="G12" s="16"/>
      <c r="H12" s="16"/>
    </row>
    <row r="13" spans="1:8" s="15" customFormat="1" x14ac:dyDescent="0.25">
      <c r="A13" s="29" t="s">
        <v>275</v>
      </c>
      <c r="B13" s="31" t="s">
        <v>276</v>
      </c>
      <c r="C13" s="16">
        <f>C14+C18+C20+C25</f>
        <v>2999423142</v>
      </c>
      <c r="D13" s="16">
        <f t="shared" ref="D13:H13" si="0">D14+D18+D20+D25</f>
        <v>54774839.740000002</v>
      </c>
      <c r="E13" s="16">
        <f t="shared" si="0"/>
        <v>3054197981.7400002</v>
      </c>
      <c r="F13" s="16">
        <f t="shared" si="0"/>
        <v>3054197981.7400002</v>
      </c>
      <c r="G13" s="16">
        <f t="shared" si="0"/>
        <v>3030530048.4400001</v>
      </c>
      <c r="H13" s="16">
        <f t="shared" si="0"/>
        <v>0</v>
      </c>
    </row>
    <row r="14" spans="1:8" s="15" customFormat="1" x14ac:dyDescent="0.25">
      <c r="A14" s="25" t="s">
        <v>160</v>
      </c>
      <c r="B14" s="24" t="s">
        <v>161</v>
      </c>
      <c r="C14" s="16">
        <v>783208356</v>
      </c>
      <c r="D14" s="16">
        <v>16914715.190000001</v>
      </c>
      <c r="E14" s="16">
        <v>800123071.19000006</v>
      </c>
      <c r="F14" s="16">
        <v>800123071.19000006</v>
      </c>
      <c r="G14" s="16">
        <v>800009756.08000004</v>
      </c>
      <c r="H14" s="16">
        <v>0</v>
      </c>
    </row>
    <row r="15" spans="1:8" s="15" customFormat="1" x14ac:dyDescent="0.25">
      <c r="A15" s="26" t="s">
        <v>931</v>
      </c>
      <c r="B15" s="23" t="s">
        <v>932</v>
      </c>
      <c r="C15" s="17">
        <v>94936223</v>
      </c>
      <c r="D15" s="17">
        <v>97014.57</v>
      </c>
      <c r="E15" s="17">
        <v>95033237.569999993</v>
      </c>
      <c r="F15" s="17">
        <v>95033237.569999993</v>
      </c>
      <c r="G15" s="17">
        <v>95033237.569999993</v>
      </c>
      <c r="H15" s="17">
        <v>0</v>
      </c>
    </row>
    <row r="16" spans="1:8" s="15" customFormat="1" x14ac:dyDescent="0.25">
      <c r="A16" s="26" t="s">
        <v>933</v>
      </c>
      <c r="B16" s="23" t="s">
        <v>934</v>
      </c>
      <c r="C16" s="17">
        <v>688272133</v>
      </c>
      <c r="D16" s="17">
        <v>-184830</v>
      </c>
      <c r="E16" s="17">
        <v>688087303</v>
      </c>
      <c r="F16" s="17">
        <v>688087303</v>
      </c>
      <c r="G16" s="17">
        <v>688087303</v>
      </c>
      <c r="H16" s="17">
        <v>0</v>
      </c>
    </row>
    <row r="17" spans="1:8" s="15" customFormat="1" x14ac:dyDescent="0.25">
      <c r="A17" s="26" t="s">
        <v>935</v>
      </c>
      <c r="B17" s="23" t="s">
        <v>936</v>
      </c>
      <c r="C17" s="17">
        <v>0</v>
      </c>
      <c r="D17" s="17">
        <v>17002530.620000001</v>
      </c>
      <c r="E17" s="17">
        <v>17002530.620000001</v>
      </c>
      <c r="F17" s="17">
        <v>17002530.620000001</v>
      </c>
      <c r="G17" s="17">
        <v>16889215.510000002</v>
      </c>
      <c r="H17" s="17">
        <v>0</v>
      </c>
    </row>
    <row r="18" spans="1:8" s="15" customFormat="1" x14ac:dyDescent="0.25">
      <c r="A18" s="25" t="s">
        <v>162</v>
      </c>
      <c r="B18" s="24" t="s">
        <v>163</v>
      </c>
      <c r="C18" s="16">
        <v>1519145839</v>
      </c>
      <c r="D18" s="16">
        <v>-1140931</v>
      </c>
      <c r="E18" s="16">
        <v>1518004908</v>
      </c>
      <c r="F18" s="16">
        <v>1518004908</v>
      </c>
      <c r="G18" s="16">
        <v>1518004908</v>
      </c>
      <c r="H18" s="16">
        <v>0</v>
      </c>
    </row>
    <row r="19" spans="1:8" s="15" customFormat="1" x14ac:dyDescent="0.25">
      <c r="A19" s="26" t="s">
        <v>937</v>
      </c>
      <c r="B19" s="23" t="s">
        <v>163</v>
      </c>
      <c r="C19" s="17">
        <v>1519145839</v>
      </c>
      <c r="D19" s="17">
        <v>-1140931</v>
      </c>
      <c r="E19" s="17">
        <v>1518004908</v>
      </c>
      <c r="F19" s="17">
        <v>1518004908</v>
      </c>
      <c r="G19" s="17">
        <v>1518004908</v>
      </c>
      <c r="H19" s="17">
        <v>0</v>
      </c>
    </row>
    <row r="20" spans="1:8" s="15" customFormat="1" x14ac:dyDescent="0.25">
      <c r="A20" s="25" t="s">
        <v>164</v>
      </c>
      <c r="B20" s="24" t="s">
        <v>165</v>
      </c>
      <c r="C20" s="16">
        <v>497691750</v>
      </c>
      <c r="D20" s="16">
        <v>17515560.5</v>
      </c>
      <c r="E20" s="16">
        <v>515207310.5</v>
      </c>
      <c r="F20" s="16">
        <v>515207310.5</v>
      </c>
      <c r="G20" s="16">
        <v>491689242.33999997</v>
      </c>
      <c r="H20" s="16">
        <v>0</v>
      </c>
    </row>
    <row r="21" spans="1:8" s="15" customFormat="1" x14ac:dyDescent="0.25">
      <c r="A21" s="26" t="s">
        <v>938</v>
      </c>
      <c r="B21" s="23" t="s">
        <v>184</v>
      </c>
      <c r="C21" s="17">
        <v>187626976</v>
      </c>
      <c r="D21" s="17">
        <v>11982370</v>
      </c>
      <c r="E21" s="17">
        <v>199609346</v>
      </c>
      <c r="F21" s="17">
        <v>199609346</v>
      </c>
      <c r="G21" s="17">
        <v>199609346</v>
      </c>
      <c r="H21" s="17">
        <v>0</v>
      </c>
    </row>
    <row r="22" spans="1:8" s="15" customFormat="1" x14ac:dyDescent="0.25">
      <c r="A22" s="26" t="s">
        <v>939</v>
      </c>
      <c r="B22" s="23" t="s">
        <v>940</v>
      </c>
      <c r="C22" s="17">
        <v>310064774</v>
      </c>
      <c r="D22" s="17">
        <v>-135822981.44999999</v>
      </c>
      <c r="E22" s="17">
        <v>174241792.55000001</v>
      </c>
      <c r="F22" s="17">
        <v>174241792.55000001</v>
      </c>
      <c r="G22" s="17">
        <v>161061545.31999999</v>
      </c>
      <c r="H22" s="17">
        <v>0</v>
      </c>
    </row>
    <row r="23" spans="1:8" s="15" customFormat="1" x14ac:dyDescent="0.25">
      <c r="A23" s="26" t="s">
        <v>941</v>
      </c>
      <c r="B23" s="23" t="s">
        <v>942</v>
      </c>
      <c r="C23" s="17">
        <v>0</v>
      </c>
      <c r="D23" s="17">
        <v>108264490.34999999</v>
      </c>
      <c r="E23" s="17">
        <v>108264490.34999999</v>
      </c>
      <c r="F23" s="17">
        <v>108264490.34999999</v>
      </c>
      <c r="G23" s="17">
        <v>97926669.420000002</v>
      </c>
      <c r="H23" s="17">
        <v>0</v>
      </c>
    </row>
    <row r="24" spans="1:8" s="15" customFormat="1" x14ac:dyDescent="0.25">
      <c r="A24" s="26" t="s">
        <v>1238</v>
      </c>
      <c r="B24" s="23" t="s">
        <v>1239</v>
      </c>
      <c r="C24" s="17">
        <v>0</v>
      </c>
      <c r="D24" s="17">
        <v>33091681.600000001</v>
      </c>
      <c r="E24" s="17">
        <v>33091681.600000001</v>
      </c>
      <c r="F24" s="17">
        <v>33091681.600000001</v>
      </c>
      <c r="G24" s="17">
        <v>33091681.600000001</v>
      </c>
      <c r="H24" s="17">
        <v>0</v>
      </c>
    </row>
    <row r="25" spans="1:8" s="15" customFormat="1" x14ac:dyDescent="0.25">
      <c r="A25" s="25" t="s">
        <v>166</v>
      </c>
      <c r="B25" s="24" t="s">
        <v>167</v>
      </c>
      <c r="C25" s="16">
        <v>199377197</v>
      </c>
      <c r="D25" s="16">
        <v>21485495.050000001</v>
      </c>
      <c r="E25" s="16">
        <v>220862692.05000001</v>
      </c>
      <c r="F25" s="16">
        <v>220862692.05000001</v>
      </c>
      <c r="G25" s="16">
        <v>220826142.02000001</v>
      </c>
      <c r="H25" s="16">
        <v>0</v>
      </c>
    </row>
    <row r="26" spans="1:8" s="15" customFormat="1" x14ac:dyDescent="0.25">
      <c r="A26" s="26" t="s">
        <v>943</v>
      </c>
      <c r="B26" s="23" t="s">
        <v>167</v>
      </c>
      <c r="C26" s="17">
        <v>199377197</v>
      </c>
      <c r="D26" s="17">
        <v>21485494.449999999</v>
      </c>
      <c r="E26" s="17">
        <v>220862691.44999999</v>
      </c>
      <c r="F26" s="17">
        <v>220862691.44999999</v>
      </c>
      <c r="G26" s="17">
        <v>220826141.41999999</v>
      </c>
      <c r="H26" s="17">
        <v>0</v>
      </c>
    </row>
    <row r="27" spans="1:8" s="15" customFormat="1" x14ac:dyDescent="0.25">
      <c r="A27" s="26" t="s">
        <v>1240</v>
      </c>
      <c r="B27" s="23" t="s">
        <v>1241</v>
      </c>
      <c r="C27" s="17">
        <v>0</v>
      </c>
      <c r="D27" s="17">
        <v>0.6</v>
      </c>
      <c r="E27" s="17">
        <v>0.6</v>
      </c>
      <c r="F27" s="17">
        <v>0.6</v>
      </c>
      <c r="G27" s="17">
        <v>0.6</v>
      </c>
      <c r="H27" s="17">
        <v>0</v>
      </c>
    </row>
    <row r="28" spans="1:8" s="15" customFormat="1" x14ac:dyDescent="0.25">
      <c r="A28" s="4"/>
      <c r="B28" s="28"/>
      <c r="C28" s="6"/>
      <c r="D28" s="6"/>
      <c r="E28" s="6"/>
      <c r="F28" s="6"/>
      <c r="G28" s="6"/>
      <c r="H28" s="6"/>
    </row>
    <row r="29" spans="1:8" x14ac:dyDescent="0.25">
      <c r="A29" s="7"/>
      <c r="B29" s="8" t="s">
        <v>12</v>
      </c>
      <c r="C29" s="10">
        <f>SUM(C13)</f>
        <v>2999423142</v>
      </c>
      <c r="D29" s="10">
        <f t="shared" ref="D29:H29" si="1">SUM(D13)</f>
        <v>54774839.740000002</v>
      </c>
      <c r="E29" s="10">
        <f t="shared" si="1"/>
        <v>3054197981.7400002</v>
      </c>
      <c r="F29" s="10">
        <f t="shared" si="1"/>
        <v>3054197981.7400002</v>
      </c>
      <c r="G29" s="10">
        <f t="shared" si="1"/>
        <v>3030530048.4400001</v>
      </c>
      <c r="H29" s="10">
        <f t="shared" si="1"/>
        <v>0</v>
      </c>
    </row>
  </sheetData>
  <mergeCells count="10">
    <mergeCell ref="A7:H7"/>
    <mergeCell ref="A9:B11"/>
    <mergeCell ref="C9:G9"/>
    <mergeCell ref="H9:H10"/>
    <mergeCell ref="A1:H1"/>
    <mergeCell ref="A2:H2"/>
    <mergeCell ref="A3:H3"/>
    <mergeCell ref="A4:H4"/>
    <mergeCell ref="A5:H5"/>
    <mergeCell ref="A6:H6"/>
  </mergeCells>
  <printOptions horizontalCentered="1"/>
  <pageMargins left="0.39370078740157483" right="0.39370078740157483" top="0.59055118110236227" bottom="0.39370078740157483" header="0.31496062992125984" footer="0.31496062992125984"/>
  <pageSetup scale="90" firstPageNumber="2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opLeftCell="A4" workbookViewId="0">
      <selection activeCell="F13" sqref="F13"/>
    </sheetView>
  </sheetViews>
  <sheetFormatPr baseColWidth="10" defaultRowHeight="15" x14ac:dyDescent="0.25"/>
  <cols>
    <col min="1" max="1" width="11.140625" customWidth="1"/>
    <col min="2" max="2" width="55.5703125" customWidth="1"/>
    <col min="3" max="3" width="12" customWidth="1"/>
    <col min="4" max="5" width="12.42578125" customWidth="1"/>
    <col min="6" max="6" width="12" customWidth="1"/>
    <col min="7" max="7" width="11.85546875" customWidth="1"/>
    <col min="8" max="8" width="13.140625" customWidth="1"/>
  </cols>
  <sheetData>
    <row r="1" spans="1:8" x14ac:dyDescent="0.25">
      <c r="A1" s="85" t="s">
        <v>1205</v>
      </c>
      <c r="B1" s="86"/>
      <c r="C1" s="86"/>
      <c r="D1" s="86"/>
      <c r="E1" s="86"/>
      <c r="F1" s="86"/>
      <c r="G1" s="86"/>
      <c r="H1" s="87"/>
    </row>
    <row r="2" spans="1:8" x14ac:dyDescent="0.25">
      <c r="A2" s="88" t="s">
        <v>278</v>
      </c>
      <c r="B2" s="89"/>
      <c r="C2" s="89"/>
      <c r="D2" s="89"/>
      <c r="E2" s="89"/>
      <c r="F2" s="89"/>
      <c r="G2" s="89"/>
      <c r="H2" s="90"/>
    </row>
    <row r="3" spans="1:8" x14ac:dyDescent="0.25">
      <c r="A3" s="82" t="s">
        <v>0</v>
      </c>
      <c r="B3" s="83"/>
      <c r="C3" s="83"/>
      <c r="D3" s="83"/>
      <c r="E3" s="83"/>
      <c r="F3" s="83"/>
      <c r="G3" s="83"/>
      <c r="H3" s="84"/>
    </row>
    <row r="4" spans="1:8" x14ac:dyDescent="0.25">
      <c r="A4" s="82" t="s">
        <v>1</v>
      </c>
      <c r="B4" s="83"/>
      <c r="C4" s="83"/>
      <c r="D4" s="83"/>
      <c r="E4" s="83"/>
      <c r="F4" s="83"/>
      <c r="G4" s="83"/>
      <c r="H4" s="84"/>
    </row>
    <row r="5" spans="1:8" x14ac:dyDescent="0.25">
      <c r="A5" s="82" t="s">
        <v>944</v>
      </c>
      <c r="B5" s="83"/>
      <c r="C5" s="83"/>
      <c r="D5" s="83"/>
      <c r="E5" s="83"/>
      <c r="F5" s="83"/>
      <c r="G5" s="83"/>
      <c r="H5" s="84"/>
    </row>
    <row r="6" spans="1:8" s="11" customFormat="1" x14ac:dyDescent="0.25">
      <c r="A6" s="82" t="s">
        <v>1269</v>
      </c>
      <c r="B6" s="83"/>
      <c r="C6" s="83"/>
      <c r="D6" s="83"/>
      <c r="E6" s="83"/>
      <c r="F6" s="83"/>
      <c r="G6" s="83"/>
      <c r="H6" s="84"/>
    </row>
    <row r="7" spans="1:8" x14ac:dyDescent="0.25">
      <c r="A7" s="91" t="s">
        <v>277</v>
      </c>
      <c r="B7" s="92"/>
      <c r="C7" s="92"/>
      <c r="D7" s="92"/>
      <c r="E7" s="92"/>
      <c r="F7" s="92"/>
      <c r="G7" s="92"/>
      <c r="H7" s="93"/>
    </row>
    <row r="8" spans="1:8" ht="12.75" customHeight="1" x14ac:dyDescent="0.25">
      <c r="A8" s="43"/>
      <c r="B8" s="44"/>
      <c r="C8" s="44"/>
      <c r="D8" s="44"/>
      <c r="E8" s="44"/>
      <c r="F8" s="44"/>
      <c r="G8" s="44"/>
      <c r="H8" s="44"/>
    </row>
    <row r="9" spans="1:8" x14ac:dyDescent="0.25">
      <c r="A9" s="94" t="s">
        <v>2</v>
      </c>
      <c r="B9" s="100"/>
      <c r="C9" s="77" t="s">
        <v>3</v>
      </c>
      <c r="D9" s="78"/>
      <c r="E9" s="78"/>
      <c r="F9" s="78"/>
      <c r="G9" s="79"/>
      <c r="H9" s="105" t="s">
        <v>4</v>
      </c>
    </row>
    <row r="10" spans="1:8" ht="36" x14ac:dyDescent="0.25">
      <c r="A10" s="101"/>
      <c r="B10" s="102"/>
      <c r="C10" s="2" t="s">
        <v>5</v>
      </c>
      <c r="D10" s="38" t="s">
        <v>6</v>
      </c>
      <c r="E10" s="2" t="s">
        <v>7</v>
      </c>
      <c r="F10" s="2" t="s">
        <v>8</v>
      </c>
      <c r="G10" s="2" t="s">
        <v>9</v>
      </c>
      <c r="H10" s="105"/>
    </row>
    <row r="11" spans="1:8" x14ac:dyDescent="0.25">
      <c r="A11" s="103"/>
      <c r="B11" s="104"/>
      <c r="C11" s="3">
        <v>1</v>
      </c>
      <c r="D11" s="3">
        <v>2</v>
      </c>
      <c r="E11" s="3" t="s">
        <v>10</v>
      </c>
      <c r="F11" s="3">
        <v>4</v>
      </c>
      <c r="G11" s="3">
        <v>5</v>
      </c>
      <c r="H11" s="3" t="s">
        <v>11</v>
      </c>
    </row>
    <row r="12" spans="1:8" ht="4.9000000000000004" customHeight="1" x14ac:dyDescent="0.25">
      <c r="A12" s="12"/>
      <c r="B12" s="13"/>
      <c r="C12" s="16"/>
      <c r="D12" s="16"/>
      <c r="E12" s="16"/>
      <c r="F12" s="16"/>
      <c r="G12" s="16"/>
      <c r="H12" s="16"/>
    </row>
    <row r="13" spans="1:8" s="15" customFormat="1" x14ac:dyDescent="0.25">
      <c r="A13" s="29" t="s">
        <v>275</v>
      </c>
      <c r="B13" s="31" t="s">
        <v>276</v>
      </c>
      <c r="C13" s="16">
        <f>C14+C16+C28</f>
        <v>1059423741</v>
      </c>
      <c r="D13" s="16">
        <f t="shared" ref="D13:H13" si="0">D14+D16+D28</f>
        <v>535406111.43000001</v>
      </c>
      <c r="E13" s="16">
        <f t="shared" si="0"/>
        <v>1594829852.4299998</v>
      </c>
      <c r="F13" s="16">
        <f t="shared" si="0"/>
        <v>1594829852.4299998</v>
      </c>
      <c r="G13" s="16">
        <f t="shared" si="0"/>
        <v>1582490387.01</v>
      </c>
      <c r="H13" s="16">
        <f t="shared" si="0"/>
        <v>0</v>
      </c>
    </row>
    <row r="14" spans="1:8" s="15" customFormat="1" x14ac:dyDescent="0.25">
      <c r="A14" s="25" t="s">
        <v>168</v>
      </c>
      <c r="B14" s="24" t="s">
        <v>169</v>
      </c>
      <c r="C14" s="16">
        <v>406600000</v>
      </c>
      <c r="D14" s="16">
        <v>125200640.56</v>
      </c>
      <c r="E14" s="16">
        <v>531800640.56</v>
      </c>
      <c r="F14" s="16">
        <v>531800640.56</v>
      </c>
      <c r="G14" s="16">
        <v>531800640.56</v>
      </c>
      <c r="H14" s="16">
        <v>0</v>
      </c>
    </row>
    <row r="15" spans="1:8" s="15" customFormat="1" x14ac:dyDescent="0.25">
      <c r="A15" s="26" t="s">
        <v>945</v>
      </c>
      <c r="B15" s="23" t="s">
        <v>169</v>
      </c>
      <c r="C15" s="17">
        <v>406600000</v>
      </c>
      <c r="D15" s="17">
        <v>125200640.56</v>
      </c>
      <c r="E15" s="17">
        <v>531800640.56</v>
      </c>
      <c r="F15" s="17">
        <v>531800640.56</v>
      </c>
      <c r="G15" s="17">
        <v>531800640.56</v>
      </c>
      <c r="H15" s="17">
        <v>0</v>
      </c>
    </row>
    <row r="16" spans="1:8" s="15" customFormat="1" x14ac:dyDescent="0.25">
      <c r="A16" s="25" t="s">
        <v>170</v>
      </c>
      <c r="B16" s="24" t="s">
        <v>171</v>
      </c>
      <c r="C16" s="16">
        <v>642572451</v>
      </c>
      <c r="D16" s="16">
        <v>302357224.25</v>
      </c>
      <c r="E16" s="16">
        <v>944929675.25</v>
      </c>
      <c r="F16" s="16">
        <v>944929675.25</v>
      </c>
      <c r="G16" s="16">
        <v>933596137.61000001</v>
      </c>
      <c r="H16" s="16">
        <v>0</v>
      </c>
    </row>
    <row r="17" spans="1:8" s="15" customFormat="1" x14ac:dyDescent="0.25">
      <c r="A17" s="26" t="s">
        <v>946</v>
      </c>
      <c r="B17" s="23" t="s">
        <v>187</v>
      </c>
      <c r="C17" s="17">
        <v>7776500</v>
      </c>
      <c r="D17" s="17">
        <v>-2761880.63</v>
      </c>
      <c r="E17" s="17">
        <v>5014619.37</v>
      </c>
      <c r="F17" s="17">
        <v>5014619.37</v>
      </c>
      <c r="G17" s="17">
        <v>2748560.08</v>
      </c>
      <c r="H17" s="17">
        <v>0</v>
      </c>
    </row>
    <row r="18" spans="1:8" s="15" customFormat="1" x14ac:dyDescent="0.25">
      <c r="A18" s="26" t="s">
        <v>947</v>
      </c>
      <c r="B18" s="23" t="s">
        <v>658</v>
      </c>
      <c r="C18" s="17">
        <v>49778854</v>
      </c>
      <c r="D18" s="17">
        <v>-47711854</v>
      </c>
      <c r="E18" s="17">
        <v>2067000</v>
      </c>
      <c r="F18" s="17">
        <v>2067000</v>
      </c>
      <c r="G18" s="17">
        <v>2067000</v>
      </c>
      <c r="H18" s="17">
        <v>0</v>
      </c>
    </row>
    <row r="19" spans="1:8" s="15" customFormat="1" x14ac:dyDescent="0.25">
      <c r="A19" s="26" t="s">
        <v>948</v>
      </c>
      <c r="B19" s="23" t="s">
        <v>949</v>
      </c>
      <c r="C19" s="17">
        <v>74231243</v>
      </c>
      <c r="D19" s="17">
        <v>6644681.4000000004</v>
      </c>
      <c r="E19" s="17">
        <v>80875924.400000006</v>
      </c>
      <c r="F19" s="17">
        <v>80875924.400000006</v>
      </c>
      <c r="G19" s="17">
        <v>80875924.400000006</v>
      </c>
      <c r="H19" s="17">
        <v>0</v>
      </c>
    </row>
    <row r="20" spans="1:8" s="15" customFormat="1" x14ac:dyDescent="0.25">
      <c r="A20" s="26" t="s">
        <v>1242</v>
      </c>
      <c r="B20" s="23" t="s">
        <v>67</v>
      </c>
      <c r="C20" s="17">
        <v>0</v>
      </c>
      <c r="D20" s="17">
        <v>43888895.909999996</v>
      </c>
      <c r="E20" s="17">
        <v>43888895.909999996</v>
      </c>
      <c r="F20" s="17">
        <v>43888895.909999996</v>
      </c>
      <c r="G20" s="17">
        <v>43888895.909999996</v>
      </c>
      <c r="H20" s="17">
        <v>0</v>
      </c>
    </row>
    <row r="21" spans="1:8" s="15" customFormat="1" x14ac:dyDescent="0.25">
      <c r="A21" s="26" t="s">
        <v>950</v>
      </c>
      <c r="B21" s="23" t="s">
        <v>951</v>
      </c>
      <c r="C21" s="17">
        <v>47805335</v>
      </c>
      <c r="D21" s="17">
        <v>-46654955</v>
      </c>
      <c r="E21" s="17">
        <v>1150380</v>
      </c>
      <c r="F21" s="17">
        <v>1150380</v>
      </c>
      <c r="G21" s="17">
        <v>1150380</v>
      </c>
      <c r="H21" s="17">
        <v>0</v>
      </c>
    </row>
    <row r="22" spans="1:8" s="15" customFormat="1" x14ac:dyDescent="0.25">
      <c r="A22" s="26" t="s">
        <v>952</v>
      </c>
      <c r="B22" s="23" t="s">
        <v>953</v>
      </c>
      <c r="C22" s="17">
        <v>461509679</v>
      </c>
      <c r="D22" s="17">
        <v>223316521.90000001</v>
      </c>
      <c r="E22" s="17">
        <v>684826200.89999998</v>
      </c>
      <c r="F22" s="17">
        <v>684826200.89999998</v>
      </c>
      <c r="G22" s="17">
        <v>684826200.89999998</v>
      </c>
      <c r="H22" s="17">
        <v>0</v>
      </c>
    </row>
    <row r="23" spans="1:8" s="15" customFormat="1" x14ac:dyDescent="0.25">
      <c r="A23" s="26" t="s">
        <v>954</v>
      </c>
      <c r="B23" s="23" t="s">
        <v>401</v>
      </c>
      <c r="C23" s="17">
        <v>1470840</v>
      </c>
      <c r="D23" s="17">
        <v>14204160</v>
      </c>
      <c r="E23" s="17">
        <v>15675000</v>
      </c>
      <c r="F23" s="17">
        <v>15675000</v>
      </c>
      <c r="G23" s="17">
        <v>15675000</v>
      </c>
      <c r="H23" s="17">
        <v>0</v>
      </c>
    </row>
    <row r="24" spans="1:8" s="15" customFormat="1" x14ac:dyDescent="0.25">
      <c r="A24" s="26" t="s">
        <v>955</v>
      </c>
      <c r="B24" s="23" t="s">
        <v>956</v>
      </c>
      <c r="C24" s="17">
        <v>0</v>
      </c>
      <c r="D24" s="17">
        <v>30666169.550000001</v>
      </c>
      <c r="E24" s="17">
        <v>30666169.550000001</v>
      </c>
      <c r="F24" s="17">
        <v>30666169.550000001</v>
      </c>
      <c r="G24" s="17">
        <v>21598691.199999999</v>
      </c>
      <c r="H24" s="17">
        <v>0</v>
      </c>
    </row>
    <row r="25" spans="1:8" s="15" customFormat="1" x14ac:dyDescent="0.25">
      <c r="A25" s="26" t="s">
        <v>957</v>
      </c>
      <c r="B25" s="23" t="s">
        <v>958</v>
      </c>
      <c r="C25" s="17">
        <v>0</v>
      </c>
      <c r="D25" s="17">
        <v>12634300</v>
      </c>
      <c r="E25" s="17">
        <v>12634300</v>
      </c>
      <c r="F25" s="17">
        <v>12634300</v>
      </c>
      <c r="G25" s="17">
        <v>12634300</v>
      </c>
      <c r="H25" s="17">
        <v>0</v>
      </c>
    </row>
    <row r="26" spans="1:8" s="15" customFormat="1" x14ac:dyDescent="0.25">
      <c r="A26" s="26" t="s">
        <v>1243</v>
      </c>
      <c r="B26" s="23" t="s">
        <v>1244</v>
      </c>
      <c r="C26" s="17">
        <v>0</v>
      </c>
      <c r="D26" s="17">
        <v>1470000</v>
      </c>
      <c r="E26" s="17">
        <v>1470000</v>
      </c>
      <c r="F26" s="17">
        <v>1470000</v>
      </c>
      <c r="G26" s="17">
        <v>1470000</v>
      </c>
      <c r="H26" s="17">
        <v>0</v>
      </c>
    </row>
    <row r="27" spans="1:8" s="15" customFormat="1" x14ac:dyDescent="0.25">
      <c r="A27" s="26" t="s">
        <v>959</v>
      </c>
      <c r="B27" s="23" t="s">
        <v>960</v>
      </c>
      <c r="C27" s="17">
        <v>0</v>
      </c>
      <c r="D27" s="17">
        <v>66661185.119999997</v>
      </c>
      <c r="E27" s="17">
        <v>66661185.119999997</v>
      </c>
      <c r="F27" s="17">
        <v>66661185.119999997</v>
      </c>
      <c r="G27" s="17">
        <v>66661185.119999997</v>
      </c>
      <c r="H27" s="17">
        <v>0</v>
      </c>
    </row>
    <row r="28" spans="1:8" s="15" customFormat="1" x14ac:dyDescent="0.25">
      <c r="A28" s="25" t="s">
        <v>172</v>
      </c>
      <c r="B28" s="24" t="s">
        <v>173</v>
      </c>
      <c r="C28" s="16">
        <v>10251290</v>
      </c>
      <c r="D28" s="16">
        <v>107848246.62</v>
      </c>
      <c r="E28" s="16">
        <v>118099536.62</v>
      </c>
      <c r="F28" s="16">
        <v>118099536.62</v>
      </c>
      <c r="G28" s="16">
        <v>117093608.84</v>
      </c>
      <c r="H28" s="16">
        <v>0</v>
      </c>
    </row>
    <row r="29" spans="1:8" s="15" customFormat="1" x14ac:dyDescent="0.25">
      <c r="A29" s="26" t="s">
        <v>961</v>
      </c>
      <c r="B29" s="23" t="s">
        <v>173</v>
      </c>
      <c r="C29" s="17">
        <v>0</v>
      </c>
      <c r="D29" s="17">
        <v>2585.4699999999998</v>
      </c>
      <c r="E29" s="17">
        <v>2585.4699999999998</v>
      </c>
      <c r="F29" s="17">
        <v>2585.4699999999998</v>
      </c>
      <c r="G29" s="17">
        <v>2585.4699999999998</v>
      </c>
      <c r="H29" s="17">
        <v>0</v>
      </c>
    </row>
    <row r="30" spans="1:8" s="15" customFormat="1" x14ac:dyDescent="0.25">
      <c r="A30" s="26" t="s">
        <v>1245</v>
      </c>
      <c r="B30" s="23" t="s">
        <v>1246</v>
      </c>
      <c r="C30" s="17">
        <v>0</v>
      </c>
      <c r="D30" s="17">
        <v>107107561.94</v>
      </c>
      <c r="E30" s="17">
        <v>107107561.94</v>
      </c>
      <c r="F30" s="17">
        <v>107107561.94</v>
      </c>
      <c r="G30" s="17">
        <v>107107561.94</v>
      </c>
      <c r="H30" s="17">
        <v>0</v>
      </c>
    </row>
    <row r="31" spans="1:8" s="15" customFormat="1" x14ac:dyDescent="0.25">
      <c r="A31" s="26" t="s">
        <v>962</v>
      </c>
      <c r="B31" s="23" t="s">
        <v>963</v>
      </c>
      <c r="C31" s="17">
        <v>10251290</v>
      </c>
      <c r="D31" s="17">
        <v>-544247.55000000005</v>
      </c>
      <c r="E31" s="17">
        <v>9707042.4499999993</v>
      </c>
      <c r="F31" s="17">
        <v>9707042.4499999993</v>
      </c>
      <c r="G31" s="17">
        <v>8701114.6699999999</v>
      </c>
      <c r="H31" s="17">
        <v>0</v>
      </c>
    </row>
    <row r="32" spans="1:8" s="15" customFormat="1" x14ac:dyDescent="0.25">
      <c r="A32" s="26" t="s">
        <v>964</v>
      </c>
      <c r="B32" s="23" t="s">
        <v>965</v>
      </c>
      <c r="C32" s="17">
        <v>0</v>
      </c>
      <c r="D32" s="17">
        <v>1282346.76</v>
      </c>
      <c r="E32" s="17">
        <v>1282346.7600000002</v>
      </c>
      <c r="F32" s="17">
        <v>1282346.7600000002</v>
      </c>
      <c r="G32" s="17">
        <v>1282346.7600000002</v>
      </c>
      <c r="H32" s="17">
        <v>0</v>
      </c>
    </row>
    <row r="33" spans="1:8" s="15" customFormat="1" x14ac:dyDescent="0.25">
      <c r="A33" s="4"/>
      <c r="B33" s="28"/>
      <c r="C33" s="6"/>
      <c r="D33" s="6"/>
      <c r="E33" s="6"/>
      <c r="F33" s="6"/>
      <c r="G33" s="6"/>
      <c r="H33" s="6"/>
    </row>
    <row r="34" spans="1:8" x14ac:dyDescent="0.25">
      <c r="A34" s="7"/>
      <c r="B34" s="8" t="s">
        <v>12</v>
      </c>
      <c r="C34" s="10">
        <f>SUM(C13)</f>
        <v>1059423741</v>
      </c>
      <c r="D34" s="10">
        <f t="shared" ref="D34:H34" si="1">SUM(D13)</f>
        <v>535406111.43000001</v>
      </c>
      <c r="E34" s="10">
        <f t="shared" si="1"/>
        <v>1594829852.4299998</v>
      </c>
      <c r="F34" s="10">
        <f t="shared" si="1"/>
        <v>1594829852.4299998</v>
      </c>
      <c r="G34" s="10">
        <f t="shared" si="1"/>
        <v>1582490387.01</v>
      </c>
      <c r="H34" s="10">
        <f t="shared" si="1"/>
        <v>0</v>
      </c>
    </row>
  </sheetData>
  <mergeCells count="10">
    <mergeCell ref="A7:H7"/>
    <mergeCell ref="A9:B11"/>
    <mergeCell ref="C9:G9"/>
    <mergeCell ref="H9:H10"/>
    <mergeCell ref="A1:H1"/>
    <mergeCell ref="A2:H2"/>
    <mergeCell ref="A3:H3"/>
    <mergeCell ref="A4:H4"/>
    <mergeCell ref="A5:H5"/>
    <mergeCell ref="A6:H6"/>
  </mergeCells>
  <printOptions horizontalCentered="1"/>
  <pageMargins left="0.39370078740157483" right="0.39370078740157483" top="0.59055118110236227" bottom="0.39370078740157483" header="0.31496062992125984" footer="0.31496062992125984"/>
  <pageSetup paperSize="119" scale="90" firstPageNumber="2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opLeftCell="A13" workbookViewId="0">
      <selection activeCell="F13" sqref="F13"/>
    </sheetView>
  </sheetViews>
  <sheetFormatPr baseColWidth="10" defaultRowHeight="15" x14ac:dyDescent="0.25"/>
  <cols>
    <col min="1" max="1" width="9.5703125" customWidth="1"/>
    <col min="2" max="2" width="55.5703125" customWidth="1"/>
    <col min="3" max="3" width="12" customWidth="1"/>
    <col min="4" max="5" width="12.42578125" customWidth="1"/>
    <col min="6" max="6" width="12" customWidth="1"/>
    <col min="7" max="7" width="11.85546875" customWidth="1"/>
    <col min="8" max="8" width="13.140625" customWidth="1"/>
  </cols>
  <sheetData>
    <row r="1" spans="1:8" x14ac:dyDescent="0.25">
      <c r="A1" s="85" t="s">
        <v>1205</v>
      </c>
      <c r="B1" s="86"/>
      <c r="C1" s="86"/>
      <c r="D1" s="86"/>
      <c r="E1" s="86"/>
      <c r="F1" s="86"/>
      <c r="G1" s="86"/>
      <c r="H1" s="87"/>
    </row>
    <row r="2" spans="1:8" x14ac:dyDescent="0.25">
      <c r="A2" s="88" t="s">
        <v>278</v>
      </c>
      <c r="B2" s="89"/>
      <c r="C2" s="89"/>
      <c r="D2" s="89"/>
      <c r="E2" s="89"/>
      <c r="F2" s="89"/>
      <c r="G2" s="89"/>
      <c r="H2" s="90"/>
    </row>
    <row r="3" spans="1:8" x14ac:dyDescent="0.25">
      <c r="A3" s="82" t="s">
        <v>0</v>
      </c>
      <c r="B3" s="83"/>
      <c r="C3" s="83"/>
      <c r="D3" s="83"/>
      <c r="E3" s="83"/>
      <c r="F3" s="83"/>
      <c r="G3" s="83"/>
      <c r="H3" s="84"/>
    </row>
    <row r="4" spans="1:8" x14ac:dyDescent="0.25">
      <c r="A4" s="82" t="s">
        <v>1</v>
      </c>
      <c r="B4" s="83"/>
      <c r="C4" s="83"/>
      <c r="D4" s="83"/>
      <c r="E4" s="83"/>
      <c r="F4" s="83"/>
      <c r="G4" s="83"/>
      <c r="H4" s="84"/>
    </row>
    <row r="5" spans="1:8" x14ac:dyDescent="0.25">
      <c r="A5" s="82" t="s">
        <v>966</v>
      </c>
      <c r="B5" s="83"/>
      <c r="C5" s="83"/>
      <c r="D5" s="83"/>
      <c r="E5" s="83"/>
      <c r="F5" s="83"/>
      <c r="G5" s="83"/>
      <c r="H5" s="84"/>
    </row>
    <row r="6" spans="1:8" s="11" customFormat="1" x14ac:dyDescent="0.25">
      <c r="A6" s="82" t="s">
        <v>1269</v>
      </c>
      <c r="B6" s="83"/>
      <c r="C6" s="83"/>
      <c r="D6" s="83"/>
      <c r="E6" s="83"/>
      <c r="F6" s="83"/>
      <c r="G6" s="83"/>
      <c r="H6" s="84"/>
    </row>
    <row r="7" spans="1:8" x14ac:dyDescent="0.25">
      <c r="A7" s="91" t="s">
        <v>277</v>
      </c>
      <c r="B7" s="92"/>
      <c r="C7" s="92"/>
      <c r="D7" s="92"/>
      <c r="E7" s="92"/>
      <c r="F7" s="92"/>
      <c r="G7" s="92"/>
      <c r="H7" s="93"/>
    </row>
    <row r="8" spans="1:8" ht="12.75" customHeight="1" x14ac:dyDescent="0.25">
      <c r="A8" s="1"/>
      <c r="B8" s="1"/>
      <c r="C8" s="1"/>
      <c r="D8" s="1"/>
      <c r="E8" s="1"/>
      <c r="F8" s="1"/>
      <c r="G8" s="1"/>
      <c r="H8" s="1"/>
    </row>
    <row r="9" spans="1:8" x14ac:dyDescent="0.25">
      <c r="A9" s="94" t="s">
        <v>2</v>
      </c>
      <c r="B9" s="100"/>
      <c r="C9" s="77" t="s">
        <v>3</v>
      </c>
      <c r="D9" s="78"/>
      <c r="E9" s="78"/>
      <c r="F9" s="78"/>
      <c r="G9" s="79"/>
      <c r="H9" s="105" t="s">
        <v>4</v>
      </c>
    </row>
    <row r="10" spans="1:8" ht="36" x14ac:dyDescent="0.25">
      <c r="A10" s="101"/>
      <c r="B10" s="102"/>
      <c r="C10" s="2" t="s">
        <v>5</v>
      </c>
      <c r="D10" s="22" t="s">
        <v>6</v>
      </c>
      <c r="E10" s="2" t="s">
        <v>7</v>
      </c>
      <c r="F10" s="2" t="s">
        <v>8</v>
      </c>
      <c r="G10" s="2" t="s">
        <v>9</v>
      </c>
      <c r="H10" s="105"/>
    </row>
    <row r="11" spans="1:8" x14ac:dyDescent="0.25">
      <c r="A11" s="103"/>
      <c r="B11" s="104"/>
      <c r="C11" s="3">
        <v>1</v>
      </c>
      <c r="D11" s="3">
        <v>2</v>
      </c>
      <c r="E11" s="3" t="s">
        <v>10</v>
      </c>
      <c r="F11" s="3">
        <v>4</v>
      </c>
      <c r="G11" s="3">
        <v>5</v>
      </c>
      <c r="H11" s="3" t="s">
        <v>11</v>
      </c>
    </row>
    <row r="12" spans="1:8" ht="4.9000000000000004" customHeight="1" x14ac:dyDescent="0.25">
      <c r="A12" s="12"/>
      <c r="B12" s="13"/>
      <c r="C12" s="16"/>
      <c r="D12" s="16"/>
      <c r="E12" s="16"/>
      <c r="F12" s="16"/>
      <c r="G12" s="16"/>
      <c r="H12" s="16"/>
    </row>
    <row r="13" spans="1:8" s="15" customFormat="1" x14ac:dyDescent="0.25">
      <c r="A13" s="29" t="s">
        <v>275</v>
      </c>
      <c r="B13" s="31" t="s">
        <v>276</v>
      </c>
      <c r="C13" s="16">
        <f>C14+C25+C27+C29+C32+C34+C36+C38+C40+C42+C54</f>
        <v>914634010</v>
      </c>
      <c r="D13" s="16">
        <f t="shared" ref="D13:H13" si="0">D14+D25+D27+D29+D32+D34+D36+D38+D40+D42+D54</f>
        <v>63944082.629999995</v>
      </c>
      <c r="E13" s="16">
        <f t="shared" si="0"/>
        <v>978578092.63000011</v>
      </c>
      <c r="F13" s="16">
        <f t="shared" si="0"/>
        <v>978578092.63000011</v>
      </c>
      <c r="G13" s="16">
        <f t="shared" si="0"/>
        <v>952252904.88</v>
      </c>
      <c r="H13" s="16">
        <f t="shared" si="0"/>
        <v>0</v>
      </c>
    </row>
    <row r="14" spans="1:8" s="15" customFormat="1" x14ac:dyDescent="0.25">
      <c r="A14" s="59" t="s">
        <v>174</v>
      </c>
      <c r="B14" s="47" t="s">
        <v>175</v>
      </c>
      <c r="C14" s="48">
        <v>215689211</v>
      </c>
      <c r="D14" s="48">
        <v>-20491255.57</v>
      </c>
      <c r="E14" s="48">
        <v>195197955.43000001</v>
      </c>
      <c r="F14" s="48">
        <v>195197955.43000001</v>
      </c>
      <c r="G14" s="48">
        <v>195197955.43000001</v>
      </c>
      <c r="H14" s="48">
        <v>0</v>
      </c>
    </row>
    <row r="15" spans="1:8" s="15" customFormat="1" x14ac:dyDescent="0.25">
      <c r="A15" s="60" t="s">
        <v>967</v>
      </c>
      <c r="B15" s="50" t="s">
        <v>968</v>
      </c>
      <c r="C15" s="51">
        <v>215689211</v>
      </c>
      <c r="D15" s="51">
        <v>-215689211</v>
      </c>
      <c r="E15" s="51">
        <v>0</v>
      </c>
      <c r="F15" s="51">
        <v>0</v>
      </c>
      <c r="G15" s="51">
        <v>0</v>
      </c>
      <c r="H15" s="51">
        <v>0</v>
      </c>
    </row>
    <row r="16" spans="1:8" s="15" customFormat="1" x14ac:dyDescent="0.25">
      <c r="A16" s="60" t="s">
        <v>969</v>
      </c>
      <c r="B16" s="50" t="s">
        <v>970</v>
      </c>
      <c r="C16" s="51">
        <v>0</v>
      </c>
      <c r="D16" s="51">
        <v>78033161.700000003</v>
      </c>
      <c r="E16" s="51">
        <v>78033161.700000003</v>
      </c>
      <c r="F16" s="51">
        <v>78033161.700000003</v>
      </c>
      <c r="G16" s="51">
        <v>78033161.700000003</v>
      </c>
      <c r="H16" s="51">
        <v>0</v>
      </c>
    </row>
    <row r="17" spans="1:8" s="15" customFormat="1" x14ac:dyDescent="0.25">
      <c r="A17" s="60" t="s">
        <v>971</v>
      </c>
      <c r="B17" s="50" t="s">
        <v>972</v>
      </c>
      <c r="C17" s="51">
        <v>0</v>
      </c>
      <c r="D17" s="51">
        <v>32678825.399999999</v>
      </c>
      <c r="E17" s="51">
        <v>32678825.399999999</v>
      </c>
      <c r="F17" s="51">
        <v>32678825.399999999</v>
      </c>
      <c r="G17" s="51">
        <v>32678825.399999999</v>
      </c>
      <c r="H17" s="51">
        <v>0</v>
      </c>
    </row>
    <row r="18" spans="1:8" s="15" customFormat="1" x14ac:dyDescent="0.25">
      <c r="A18" s="60" t="s">
        <v>973</v>
      </c>
      <c r="B18" s="50" t="s">
        <v>974</v>
      </c>
      <c r="C18" s="51">
        <v>0</v>
      </c>
      <c r="D18" s="51">
        <v>33463346.100000001</v>
      </c>
      <c r="E18" s="51">
        <v>33463346.100000001</v>
      </c>
      <c r="F18" s="51">
        <v>33463346.100000001</v>
      </c>
      <c r="G18" s="51">
        <v>33463346.100000001</v>
      </c>
      <c r="H18" s="51">
        <v>0</v>
      </c>
    </row>
    <row r="19" spans="1:8" s="15" customFormat="1" x14ac:dyDescent="0.25">
      <c r="A19" s="60" t="s">
        <v>975</v>
      </c>
      <c r="B19" s="50" t="s">
        <v>976</v>
      </c>
      <c r="C19" s="51">
        <v>0</v>
      </c>
      <c r="D19" s="51">
        <v>18591080.48</v>
      </c>
      <c r="E19" s="51">
        <v>18591080.48</v>
      </c>
      <c r="F19" s="51">
        <v>18591080.48</v>
      </c>
      <c r="G19" s="51">
        <v>18591080.48</v>
      </c>
      <c r="H19" s="51">
        <v>0</v>
      </c>
    </row>
    <row r="20" spans="1:8" s="15" customFormat="1" x14ac:dyDescent="0.25">
      <c r="A20" s="60" t="s">
        <v>977</v>
      </c>
      <c r="B20" s="50" t="s">
        <v>978</v>
      </c>
      <c r="C20" s="51">
        <v>0</v>
      </c>
      <c r="D20" s="51">
        <v>11274199.5</v>
      </c>
      <c r="E20" s="51">
        <v>11274199.5</v>
      </c>
      <c r="F20" s="51">
        <v>11274199.5</v>
      </c>
      <c r="G20" s="51">
        <v>11274199.5</v>
      </c>
      <c r="H20" s="51">
        <v>0</v>
      </c>
    </row>
    <row r="21" spans="1:8" s="15" customFormat="1" x14ac:dyDescent="0.25">
      <c r="A21" s="60" t="s">
        <v>979</v>
      </c>
      <c r="B21" s="50" t="s">
        <v>980</v>
      </c>
      <c r="C21" s="51">
        <v>0</v>
      </c>
      <c r="D21" s="51">
        <v>2857208.56</v>
      </c>
      <c r="E21" s="51">
        <v>2857208.56</v>
      </c>
      <c r="F21" s="51">
        <v>2857208.56</v>
      </c>
      <c r="G21" s="51">
        <v>2857208.56</v>
      </c>
      <c r="H21" s="51">
        <v>0</v>
      </c>
    </row>
    <row r="22" spans="1:8" s="15" customFormat="1" x14ac:dyDescent="0.25">
      <c r="A22" s="60" t="s">
        <v>981</v>
      </c>
      <c r="B22" s="50" t="s">
        <v>982</v>
      </c>
      <c r="C22" s="51">
        <v>0</v>
      </c>
      <c r="D22" s="51">
        <v>2675106.4900000002</v>
      </c>
      <c r="E22" s="51">
        <v>2675106.4900000002</v>
      </c>
      <c r="F22" s="51">
        <v>2675106.4900000002</v>
      </c>
      <c r="G22" s="51">
        <v>2675106.4900000002</v>
      </c>
      <c r="H22" s="51">
        <v>0</v>
      </c>
    </row>
    <row r="23" spans="1:8" s="15" customFormat="1" x14ac:dyDescent="0.25">
      <c r="A23" s="60" t="s">
        <v>1247</v>
      </c>
      <c r="B23" s="50" t="s">
        <v>1248</v>
      </c>
      <c r="C23" s="51">
        <v>0</v>
      </c>
      <c r="D23" s="51">
        <v>10123222.6</v>
      </c>
      <c r="E23" s="51">
        <v>10123222.6</v>
      </c>
      <c r="F23" s="51">
        <v>10123222.6</v>
      </c>
      <c r="G23" s="51">
        <v>10123222.6</v>
      </c>
      <c r="H23" s="51">
        <v>0</v>
      </c>
    </row>
    <row r="24" spans="1:8" s="15" customFormat="1" x14ac:dyDescent="0.25">
      <c r="A24" s="60" t="s">
        <v>1249</v>
      </c>
      <c r="B24" s="50" t="s">
        <v>1250</v>
      </c>
      <c r="C24" s="51">
        <v>0</v>
      </c>
      <c r="D24" s="51">
        <v>5501804.5999999996</v>
      </c>
      <c r="E24" s="51">
        <v>5501804.5999999996</v>
      </c>
      <c r="F24" s="51">
        <v>5501804.5999999996</v>
      </c>
      <c r="G24" s="51">
        <v>5501804.5999999996</v>
      </c>
      <c r="H24" s="51">
        <v>0</v>
      </c>
    </row>
    <row r="25" spans="1:8" s="15" customFormat="1" x14ac:dyDescent="0.25">
      <c r="A25" s="59" t="s">
        <v>176</v>
      </c>
      <c r="B25" s="47" t="s">
        <v>177</v>
      </c>
      <c r="C25" s="48">
        <v>59389746</v>
      </c>
      <c r="D25" s="48">
        <v>-59389746</v>
      </c>
      <c r="E25" s="48">
        <v>0</v>
      </c>
      <c r="F25" s="48">
        <v>0</v>
      </c>
      <c r="G25" s="48">
        <v>0</v>
      </c>
      <c r="H25" s="48">
        <v>0</v>
      </c>
    </row>
    <row r="26" spans="1:8" s="15" customFormat="1" x14ac:dyDescent="0.25">
      <c r="A26" s="60" t="s">
        <v>983</v>
      </c>
      <c r="B26" s="50" t="s">
        <v>984</v>
      </c>
      <c r="C26" s="51">
        <v>59389746</v>
      </c>
      <c r="D26" s="51">
        <v>-59389746</v>
      </c>
      <c r="E26" s="51">
        <v>0</v>
      </c>
      <c r="F26" s="51">
        <v>0</v>
      </c>
      <c r="G26" s="51">
        <v>0</v>
      </c>
      <c r="H26" s="51">
        <v>0</v>
      </c>
    </row>
    <row r="27" spans="1:8" s="15" customFormat="1" x14ac:dyDescent="0.25">
      <c r="A27" s="59" t="s">
        <v>178</v>
      </c>
      <c r="B27" s="47" t="s">
        <v>179</v>
      </c>
      <c r="C27" s="48">
        <v>12039384</v>
      </c>
      <c r="D27" s="48">
        <v>6672939.2999999998</v>
      </c>
      <c r="E27" s="48">
        <v>18712323.300000001</v>
      </c>
      <c r="F27" s="48">
        <v>18712323.300000001</v>
      </c>
      <c r="G27" s="48">
        <v>18712323.300000001</v>
      </c>
      <c r="H27" s="48">
        <v>0</v>
      </c>
    </row>
    <row r="28" spans="1:8" s="15" customFormat="1" x14ac:dyDescent="0.25">
      <c r="A28" s="60" t="s">
        <v>985</v>
      </c>
      <c r="B28" s="50" t="s">
        <v>986</v>
      </c>
      <c r="C28" s="51">
        <v>12039384</v>
      </c>
      <c r="D28" s="51">
        <v>6672939.2999999998</v>
      </c>
      <c r="E28" s="51">
        <v>18712323.300000001</v>
      </c>
      <c r="F28" s="51">
        <v>18712323.300000001</v>
      </c>
      <c r="G28" s="51">
        <v>18712323.300000001</v>
      </c>
      <c r="H28" s="51">
        <v>0</v>
      </c>
    </row>
    <row r="29" spans="1:8" s="15" customFormat="1" x14ac:dyDescent="0.25">
      <c r="A29" s="59" t="s">
        <v>180</v>
      </c>
      <c r="B29" s="47" t="s">
        <v>181</v>
      </c>
      <c r="C29" s="48">
        <v>107474949</v>
      </c>
      <c r="D29" s="48">
        <v>-50032642.200000003</v>
      </c>
      <c r="E29" s="48">
        <v>57442306.799999997</v>
      </c>
      <c r="F29" s="48">
        <v>57442306.799999997</v>
      </c>
      <c r="G29" s="48">
        <v>57442306.799999997</v>
      </c>
      <c r="H29" s="48">
        <v>0</v>
      </c>
    </row>
    <row r="30" spans="1:8" s="15" customFormat="1" x14ac:dyDescent="0.25">
      <c r="A30" s="60" t="s">
        <v>987</v>
      </c>
      <c r="B30" s="50" t="s">
        <v>988</v>
      </c>
      <c r="C30" s="51">
        <v>0</v>
      </c>
      <c r="D30" s="51">
        <v>17267855.579999998</v>
      </c>
      <c r="E30" s="51">
        <v>17267855.579999998</v>
      </c>
      <c r="F30" s="51">
        <v>17267855.579999998</v>
      </c>
      <c r="G30" s="51">
        <v>17267855.579999998</v>
      </c>
      <c r="H30" s="51">
        <v>0</v>
      </c>
    </row>
    <row r="31" spans="1:8" s="15" customFormat="1" x14ac:dyDescent="0.25">
      <c r="A31" s="60" t="s">
        <v>989</v>
      </c>
      <c r="B31" s="50" t="s">
        <v>990</v>
      </c>
      <c r="C31" s="51">
        <v>107474949</v>
      </c>
      <c r="D31" s="51">
        <v>-67300497.780000001</v>
      </c>
      <c r="E31" s="51">
        <v>40174451.219999999</v>
      </c>
      <c r="F31" s="51">
        <v>40174451.219999999</v>
      </c>
      <c r="G31" s="51">
        <v>40174451.219999999</v>
      </c>
      <c r="H31" s="51">
        <v>0</v>
      </c>
    </row>
    <row r="32" spans="1:8" s="15" customFormat="1" x14ac:dyDescent="0.25">
      <c r="A32" s="59" t="s">
        <v>182</v>
      </c>
      <c r="B32" s="47" t="s">
        <v>280</v>
      </c>
      <c r="C32" s="48">
        <v>37642998</v>
      </c>
      <c r="D32" s="48">
        <v>-23587539.710000001</v>
      </c>
      <c r="E32" s="48">
        <v>14055458.289999999</v>
      </c>
      <c r="F32" s="48">
        <v>14055458.289999999</v>
      </c>
      <c r="G32" s="48">
        <v>13204868.15</v>
      </c>
      <c r="H32" s="48">
        <v>0</v>
      </c>
    </row>
    <row r="33" spans="1:8" s="15" customFormat="1" x14ac:dyDescent="0.25">
      <c r="A33" s="60" t="s">
        <v>991</v>
      </c>
      <c r="B33" s="50" t="s">
        <v>762</v>
      </c>
      <c r="C33" s="51">
        <v>37642998</v>
      </c>
      <c r="D33" s="51">
        <v>-23587539.710000001</v>
      </c>
      <c r="E33" s="51">
        <v>14055458.289999999</v>
      </c>
      <c r="F33" s="51">
        <v>14055458.289999999</v>
      </c>
      <c r="G33" s="51">
        <v>13204868.15</v>
      </c>
      <c r="H33" s="51">
        <v>0</v>
      </c>
    </row>
    <row r="34" spans="1:8" s="15" customFormat="1" x14ac:dyDescent="0.25">
      <c r="A34" s="59" t="s">
        <v>183</v>
      </c>
      <c r="B34" s="47" t="s">
        <v>281</v>
      </c>
      <c r="C34" s="48">
        <v>77693944</v>
      </c>
      <c r="D34" s="48">
        <v>-35689473.740000002</v>
      </c>
      <c r="E34" s="48">
        <v>42004470.259999998</v>
      </c>
      <c r="F34" s="48">
        <v>42004470.259999998</v>
      </c>
      <c r="G34" s="48">
        <v>42004470.259999998</v>
      </c>
      <c r="H34" s="48">
        <v>0</v>
      </c>
    </row>
    <row r="35" spans="1:8" s="15" customFormat="1" x14ac:dyDescent="0.25">
      <c r="A35" s="60" t="s">
        <v>992</v>
      </c>
      <c r="B35" s="50" t="s">
        <v>59</v>
      </c>
      <c r="C35" s="51">
        <v>77693944</v>
      </c>
      <c r="D35" s="51">
        <v>-35689473.740000002</v>
      </c>
      <c r="E35" s="51">
        <v>42004470.259999998</v>
      </c>
      <c r="F35" s="51">
        <v>42004470.259999998</v>
      </c>
      <c r="G35" s="51">
        <v>42004470.259999998</v>
      </c>
      <c r="H35" s="51">
        <v>0</v>
      </c>
    </row>
    <row r="36" spans="1:8" s="15" customFormat="1" x14ac:dyDescent="0.25">
      <c r="A36" s="59" t="s">
        <v>185</v>
      </c>
      <c r="B36" s="47" t="s">
        <v>282</v>
      </c>
      <c r="C36" s="48">
        <v>1050600</v>
      </c>
      <c r="D36" s="48">
        <v>-190697.04</v>
      </c>
      <c r="E36" s="48">
        <v>859902.96</v>
      </c>
      <c r="F36" s="48">
        <v>859902.96</v>
      </c>
      <c r="G36" s="48">
        <v>859902.96</v>
      </c>
      <c r="H36" s="48">
        <v>0</v>
      </c>
    </row>
    <row r="37" spans="1:8" s="15" customFormat="1" x14ac:dyDescent="0.25">
      <c r="A37" s="60" t="s">
        <v>993</v>
      </c>
      <c r="B37" s="50" t="s">
        <v>994</v>
      </c>
      <c r="C37" s="51">
        <v>1050600</v>
      </c>
      <c r="D37" s="51">
        <v>-190697.04</v>
      </c>
      <c r="E37" s="51">
        <v>859902.96</v>
      </c>
      <c r="F37" s="51">
        <v>859902.96</v>
      </c>
      <c r="G37" s="51">
        <v>859902.96</v>
      </c>
      <c r="H37" s="51">
        <v>0</v>
      </c>
    </row>
    <row r="38" spans="1:8" s="15" customFormat="1" x14ac:dyDescent="0.25">
      <c r="A38" s="59" t="s">
        <v>186</v>
      </c>
      <c r="B38" s="47" t="s">
        <v>187</v>
      </c>
      <c r="C38" s="48">
        <v>0</v>
      </c>
      <c r="D38" s="48">
        <v>89486892.620000005</v>
      </c>
      <c r="E38" s="48">
        <v>89486892.620000005</v>
      </c>
      <c r="F38" s="48">
        <v>89486892.620000005</v>
      </c>
      <c r="G38" s="48">
        <v>89486892.620000005</v>
      </c>
      <c r="H38" s="48">
        <v>0</v>
      </c>
    </row>
    <row r="39" spans="1:8" s="15" customFormat="1" x14ac:dyDescent="0.25">
      <c r="A39" s="60" t="s">
        <v>995</v>
      </c>
      <c r="B39" s="50" t="s">
        <v>956</v>
      </c>
      <c r="C39" s="51">
        <v>0</v>
      </c>
      <c r="D39" s="51">
        <v>89486892.620000005</v>
      </c>
      <c r="E39" s="51">
        <v>89486892.620000005</v>
      </c>
      <c r="F39" s="51">
        <v>89486892.620000005</v>
      </c>
      <c r="G39" s="51">
        <v>89486892.620000005</v>
      </c>
      <c r="H39" s="51">
        <v>0</v>
      </c>
    </row>
    <row r="40" spans="1:8" s="15" customFormat="1" x14ac:dyDescent="0.25">
      <c r="A40" s="59" t="s">
        <v>189</v>
      </c>
      <c r="B40" s="47" t="s">
        <v>283</v>
      </c>
      <c r="C40" s="48">
        <v>34179025</v>
      </c>
      <c r="D40" s="48">
        <v>-34179025</v>
      </c>
      <c r="E40" s="48">
        <v>0</v>
      </c>
      <c r="F40" s="48">
        <v>0</v>
      </c>
      <c r="G40" s="48">
        <v>0</v>
      </c>
      <c r="H40" s="48">
        <v>0</v>
      </c>
    </row>
    <row r="41" spans="1:8" s="15" customFormat="1" x14ac:dyDescent="0.25">
      <c r="A41" s="61" t="s">
        <v>996</v>
      </c>
      <c r="B41" s="53" t="s">
        <v>997</v>
      </c>
      <c r="C41" s="54">
        <v>34179025</v>
      </c>
      <c r="D41" s="54">
        <v>-34179025</v>
      </c>
      <c r="E41" s="54">
        <v>0</v>
      </c>
      <c r="F41" s="54">
        <v>0</v>
      </c>
      <c r="G41" s="54">
        <v>0</v>
      </c>
      <c r="H41" s="54">
        <v>0</v>
      </c>
    </row>
    <row r="42" spans="1:8" s="15" customFormat="1" x14ac:dyDescent="0.25">
      <c r="A42" s="59" t="s">
        <v>190</v>
      </c>
      <c r="B42" s="47" t="s">
        <v>191</v>
      </c>
      <c r="C42" s="48">
        <v>369474153</v>
      </c>
      <c r="D42" s="48">
        <v>-146582902.5</v>
      </c>
      <c r="E42" s="48">
        <v>222891250.5</v>
      </c>
      <c r="F42" s="48">
        <v>222891250.5</v>
      </c>
      <c r="G42" s="48">
        <v>220382992.72999999</v>
      </c>
      <c r="H42" s="48">
        <v>0</v>
      </c>
    </row>
    <row r="43" spans="1:8" s="15" customFormat="1" x14ac:dyDescent="0.25">
      <c r="A43" s="60" t="s">
        <v>998</v>
      </c>
      <c r="B43" s="50" t="s">
        <v>1251</v>
      </c>
      <c r="C43" s="51">
        <v>97405855</v>
      </c>
      <c r="D43" s="51">
        <v>-84910266.290000007</v>
      </c>
      <c r="E43" s="51">
        <v>12495588.710000001</v>
      </c>
      <c r="F43" s="51">
        <v>12495588.710000001</v>
      </c>
      <c r="G43" s="51">
        <v>12495588.710000001</v>
      </c>
      <c r="H43" s="51">
        <v>0</v>
      </c>
    </row>
    <row r="44" spans="1:8" s="15" customFormat="1" x14ac:dyDescent="0.25">
      <c r="A44" s="60" t="s">
        <v>999</v>
      </c>
      <c r="B44" s="50" t="s">
        <v>1252</v>
      </c>
      <c r="C44" s="51">
        <v>132120123</v>
      </c>
      <c r="D44" s="51">
        <v>-41677619</v>
      </c>
      <c r="E44" s="51">
        <v>90442504</v>
      </c>
      <c r="F44" s="51">
        <v>90442504</v>
      </c>
      <c r="G44" s="51">
        <v>90442504</v>
      </c>
      <c r="H44" s="51">
        <v>0</v>
      </c>
    </row>
    <row r="45" spans="1:8" s="15" customFormat="1" x14ac:dyDescent="0.25">
      <c r="A45" s="60" t="s">
        <v>1000</v>
      </c>
      <c r="B45" s="50" t="s">
        <v>1253</v>
      </c>
      <c r="C45" s="51">
        <v>84837087</v>
      </c>
      <c r="D45" s="51">
        <v>-71861940.700000003</v>
      </c>
      <c r="E45" s="51">
        <v>12975146.300000001</v>
      </c>
      <c r="F45" s="51">
        <v>12975146.300000001</v>
      </c>
      <c r="G45" s="51">
        <v>12975146.300000001</v>
      </c>
      <c r="H45" s="51">
        <v>0</v>
      </c>
    </row>
    <row r="46" spans="1:8" s="15" customFormat="1" x14ac:dyDescent="0.25">
      <c r="A46" s="60" t="s">
        <v>1001</v>
      </c>
      <c r="B46" s="50" t="s">
        <v>1272</v>
      </c>
      <c r="C46" s="51">
        <v>4673148</v>
      </c>
      <c r="D46" s="51">
        <v>-2530013.42</v>
      </c>
      <c r="E46" s="51">
        <v>2143134.58</v>
      </c>
      <c r="F46" s="51">
        <v>2143134.58</v>
      </c>
      <c r="G46" s="51">
        <v>2143134.58</v>
      </c>
      <c r="H46" s="51">
        <v>0</v>
      </c>
    </row>
    <row r="47" spans="1:8" s="15" customFormat="1" x14ac:dyDescent="0.25">
      <c r="A47" s="60" t="s">
        <v>1002</v>
      </c>
      <c r="B47" s="50" t="s">
        <v>1003</v>
      </c>
      <c r="C47" s="51">
        <v>1000000</v>
      </c>
      <c r="D47" s="51">
        <v>-1000000</v>
      </c>
      <c r="E47" s="51">
        <v>0</v>
      </c>
      <c r="F47" s="51">
        <v>0</v>
      </c>
      <c r="G47" s="51">
        <v>0</v>
      </c>
      <c r="H47" s="51">
        <v>0</v>
      </c>
    </row>
    <row r="48" spans="1:8" s="15" customFormat="1" x14ac:dyDescent="0.25">
      <c r="A48" s="60" t="s">
        <v>1004</v>
      </c>
      <c r="B48" s="50" t="s">
        <v>1254</v>
      </c>
      <c r="C48" s="51">
        <v>49437940</v>
      </c>
      <c r="D48" s="51">
        <v>-41213368.450000003</v>
      </c>
      <c r="E48" s="51">
        <v>8224571.5499999998</v>
      </c>
      <c r="F48" s="51">
        <v>8224571.5499999998</v>
      </c>
      <c r="G48" s="51">
        <v>5716313.7800000003</v>
      </c>
      <c r="H48" s="51">
        <v>0</v>
      </c>
    </row>
    <row r="49" spans="1:8" s="15" customFormat="1" x14ac:dyDescent="0.25">
      <c r="A49" s="60" t="s">
        <v>1005</v>
      </c>
      <c r="B49" s="50" t="s">
        <v>1006</v>
      </c>
      <c r="C49" s="51">
        <v>0</v>
      </c>
      <c r="D49" s="51">
        <v>17177635.539999999</v>
      </c>
      <c r="E49" s="51">
        <v>17177635.539999999</v>
      </c>
      <c r="F49" s="51">
        <v>17177635.539999999</v>
      </c>
      <c r="G49" s="51">
        <v>17177635.539999999</v>
      </c>
      <c r="H49" s="51">
        <v>0</v>
      </c>
    </row>
    <row r="50" spans="1:8" s="15" customFormat="1" x14ac:dyDescent="0.25">
      <c r="A50" s="60" t="s">
        <v>1007</v>
      </c>
      <c r="B50" s="50" t="s">
        <v>1008</v>
      </c>
      <c r="C50" s="51">
        <v>0</v>
      </c>
      <c r="D50" s="51">
        <v>5654441.5700000003</v>
      </c>
      <c r="E50" s="51">
        <v>5654441.5700000003</v>
      </c>
      <c r="F50" s="51">
        <v>5654441.5700000003</v>
      </c>
      <c r="G50" s="51">
        <v>5654441.5700000003</v>
      </c>
      <c r="H50" s="51">
        <v>0</v>
      </c>
    </row>
    <row r="51" spans="1:8" s="15" customFormat="1" x14ac:dyDescent="0.25">
      <c r="A51" s="60" t="s">
        <v>1009</v>
      </c>
      <c r="B51" s="50" t="s">
        <v>1010</v>
      </c>
      <c r="C51" s="51">
        <v>0</v>
      </c>
      <c r="D51" s="51">
        <v>64243804.649999999</v>
      </c>
      <c r="E51" s="51">
        <v>64243804.649999999</v>
      </c>
      <c r="F51" s="51">
        <v>64243804.649999999</v>
      </c>
      <c r="G51" s="51">
        <v>64243804.649999999</v>
      </c>
      <c r="H51" s="51">
        <v>0</v>
      </c>
    </row>
    <row r="52" spans="1:8" s="15" customFormat="1" x14ac:dyDescent="0.25">
      <c r="A52" s="60" t="s">
        <v>1011</v>
      </c>
      <c r="B52" s="50" t="s">
        <v>1012</v>
      </c>
      <c r="C52" s="51">
        <v>0</v>
      </c>
      <c r="D52" s="51">
        <v>9505113.5999999996</v>
      </c>
      <c r="E52" s="51">
        <v>9505113.5999999996</v>
      </c>
      <c r="F52" s="51">
        <v>9505113.5999999996</v>
      </c>
      <c r="G52" s="51">
        <v>9505113.5999999996</v>
      </c>
      <c r="H52" s="51">
        <v>0</v>
      </c>
    </row>
    <row r="53" spans="1:8" s="15" customFormat="1" x14ac:dyDescent="0.25">
      <c r="A53" s="60" t="s">
        <v>1013</v>
      </c>
      <c r="B53" s="50" t="s">
        <v>1014</v>
      </c>
      <c r="C53" s="51">
        <v>0</v>
      </c>
      <c r="D53" s="51">
        <v>29310</v>
      </c>
      <c r="E53" s="51">
        <v>29310</v>
      </c>
      <c r="F53" s="51">
        <v>29310</v>
      </c>
      <c r="G53" s="51">
        <v>29310</v>
      </c>
      <c r="H53" s="51">
        <v>0</v>
      </c>
    </row>
    <row r="54" spans="1:8" s="15" customFormat="1" x14ac:dyDescent="0.25">
      <c r="A54" s="59" t="s">
        <v>1206</v>
      </c>
      <c r="B54" s="47" t="s">
        <v>1207</v>
      </c>
      <c r="C54" s="48">
        <v>0</v>
      </c>
      <c r="D54" s="48">
        <v>337927532.47000003</v>
      </c>
      <c r="E54" s="48">
        <v>337927532.47000003</v>
      </c>
      <c r="F54" s="48">
        <v>337927532.47000003</v>
      </c>
      <c r="G54" s="48">
        <v>314961192.63</v>
      </c>
      <c r="H54" s="48">
        <v>0</v>
      </c>
    </row>
    <row r="55" spans="1:8" s="37" customFormat="1" x14ac:dyDescent="0.25">
      <c r="A55" s="60" t="s">
        <v>1255</v>
      </c>
      <c r="B55" s="50" t="s">
        <v>1207</v>
      </c>
      <c r="C55" s="51">
        <v>0</v>
      </c>
      <c r="D55" s="51">
        <v>337927532.47000003</v>
      </c>
      <c r="E55" s="51">
        <v>337927532.47000003</v>
      </c>
      <c r="F55" s="51">
        <v>337927532.47000003</v>
      </c>
      <c r="G55" s="51">
        <v>314961192.63</v>
      </c>
      <c r="H55" s="51">
        <v>0</v>
      </c>
    </row>
    <row r="56" spans="1:8" x14ac:dyDescent="0.25">
      <c r="A56" s="4"/>
      <c r="B56" s="28"/>
      <c r="C56" s="6"/>
      <c r="D56" s="6"/>
      <c r="E56" s="6"/>
      <c r="F56" s="6"/>
      <c r="G56" s="6"/>
      <c r="H56" s="6"/>
    </row>
    <row r="57" spans="1:8" x14ac:dyDescent="0.25">
      <c r="A57" s="7"/>
      <c r="B57" s="8" t="s">
        <v>12</v>
      </c>
      <c r="C57" s="10">
        <f>C13</f>
        <v>914634010</v>
      </c>
      <c r="D57" s="10">
        <f t="shared" ref="D57:H57" si="1">D13</f>
        <v>63944082.629999995</v>
      </c>
      <c r="E57" s="10">
        <f t="shared" si="1"/>
        <v>978578092.63000011</v>
      </c>
      <c r="F57" s="10">
        <f t="shared" si="1"/>
        <v>978578092.63000011</v>
      </c>
      <c r="G57" s="10">
        <f t="shared" si="1"/>
        <v>952252904.88</v>
      </c>
      <c r="H57" s="10">
        <f t="shared" si="1"/>
        <v>0</v>
      </c>
    </row>
  </sheetData>
  <mergeCells count="10">
    <mergeCell ref="A7:H7"/>
    <mergeCell ref="A9:B11"/>
    <mergeCell ref="C9:G9"/>
    <mergeCell ref="H9:H10"/>
    <mergeCell ref="A1:H1"/>
    <mergeCell ref="A2:H2"/>
    <mergeCell ref="A3:H3"/>
    <mergeCell ref="A4:H4"/>
    <mergeCell ref="A5:H5"/>
    <mergeCell ref="A6:H6"/>
  </mergeCells>
  <printOptions horizontalCentered="1"/>
  <pageMargins left="0.39370078740157483" right="0.39370078740157483" top="0.59055118110236227" bottom="0.39370078740157483" header="0.31496062992125984" footer="0.31496062992125984"/>
  <pageSetup scale="90" firstPageNumber="2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F13" sqref="F13"/>
    </sheetView>
  </sheetViews>
  <sheetFormatPr baseColWidth="10" defaultRowHeight="15" x14ac:dyDescent="0.25"/>
  <cols>
    <col min="1" max="1" width="9.5703125" customWidth="1"/>
    <col min="2" max="2" width="55.5703125" customWidth="1"/>
    <col min="3" max="3" width="12" customWidth="1"/>
    <col min="4" max="5" width="12.42578125" customWidth="1"/>
    <col min="6" max="6" width="12" customWidth="1"/>
    <col min="7" max="7" width="11.85546875" customWidth="1"/>
    <col min="8" max="8" width="13.140625" customWidth="1"/>
  </cols>
  <sheetData>
    <row r="1" spans="1:8" x14ac:dyDescent="0.25">
      <c r="A1" s="85" t="s">
        <v>1205</v>
      </c>
      <c r="B1" s="86"/>
      <c r="C1" s="86"/>
      <c r="D1" s="86"/>
      <c r="E1" s="86"/>
      <c r="F1" s="86"/>
      <c r="G1" s="86"/>
      <c r="H1" s="87"/>
    </row>
    <row r="2" spans="1:8" x14ac:dyDescent="0.25">
      <c r="A2" s="88" t="s">
        <v>278</v>
      </c>
      <c r="B2" s="89"/>
      <c r="C2" s="89"/>
      <c r="D2" s="89"/>
      <c r="E2" s="89"/>
      <c r="F2" s="89"/>
      <c r="G2" s="89"/>
      <c r="H2" s="90"/>
    </row>
    <row r="3" spans="1:8" x14ac:dyDescent="0.25">
      <c r="A3" s="82" t="s">
        <v>0</v>
      </c>
      <c r="B3" s="83"/>
      <c r="C3" s="83"/>
      <c r="D3" s="83"/>
      <c r="E3" s="83"/>
      <c r="F3" s="83"/>
      <c r="G3" s="83"/>
      <c r="H3" s="84"/>
    </row>
    <row r="4" spans="1:8" x14ac:dyDescent="0.25">
      <c r="A4" s="82" t="s">
        <v>1</v>
      </c>
      <c r="B4" s="83"/>
      <c r="C4" s="83"/>
      <c r="D4" s="83"/>
      <c r="E4" s="83"/>
      <c r="F4" s="83"/>
      <c r="G4" s="83"/>
      <c r="H4" s="84"/>
    </row>
    <row r="5" spans="1:8" x14ac:dyDescent="0.25">
      <c r="A5" s="82" t="s">
        <v>193</v>
      </c>
      <c r="B5" s="83"/>
      <c r="C5" s="83"/>
      <c r="D5" s="83"/>
      <c r="E5" s="83"/>
      <c r="F5" s="83"/>
      <c r="G5" s="83"/>
      <c r="H5" s="84"/>
    </row>
    <row r="6" spans="1:8" s="11" customFormat="1" x14ac:dyDescent="0.25">
      <c r="A6" s="82" t="s">
        <v>1269</v>
      </c>
      <c r="B6" s="83"/>
      <c r="C6" s="83"/>
      <c r="D6" s="83"/>
      <c r="E6" s="83"/>
      <c r="F6" s="83"/>
      <c r="G6" s="83"/>
      <c r="H6" s="84"/>
    </row>
    <row r="7" spans="1:8" x14ac:dyDescent="0.25">
      <c r="A7" s="91" t="s">
        <v>277</v>
      </c>
      <c r="B7" s="92"/>
      <c r="C7" s="92"/>
      <c r="D7" s="92"/>
      <c r="E7" s="92"/>
      <c r="F7" s="92"/>
      <c r="G7" s="92"/>
      <c r="H7" s="93"/>
    </row>
    <row r="8" spans="1:8" ht="12.75" customHeight="1" x14ac:dyDescent="0.25">
      <c r="A8" s="43"/>
      <c r="B8" s="44"/>
      <c r="C8" s="44"/>
      <c r="D8" s="44"/>
      <c r="E8" s="44"/>
      <c r="F8" s="44"/>
      <c r="G8" s="44"/>
      <c r="H8" s="44"/>
    </row>
    <row r="9" spans="1:8" x14ac:dyDescent="0.25">
      <c r="A9" s="94" t="s">
        <v>2</v>
      </c>
      <c r="B9" s="100"/>
      <c r="C9" s="77" t="s">
        <v>3</v>
      </c>
      <c r="D9" s="78"/>
      <c r="E9" s="78"/>
      <c r="F9" s="78"/>
      <c r="G9" s="79"/>
      <c r="H9" s="105" t="s">
        <v>4</v>
      </c>
    </row>
    <row r="10" spans="1:8" ht="36" x14ac:dyDescent="0.25">
      <c r="A10" s="101"/>
      <c r="B10" s="102"/>
      <c r="C10" s="2" t="s">
        <v>5</v>
      </c>
      <c r="D10" s="38" t="s">
        <v>6</v>
      </c>
      <c r="E10" s="2" t="s">
        <v>7</v>
      </c>
      <c r="F10" s="2" t="s">
        <v>8</v>
      </c>
      <c r="G10" s="2" t="s">
        <v>9</v>
      </c>
      <c r="H10" s="105"/>
    </row>
    <row r="11" spans="1:8" x14ac:dyDescent="0.25">
      <c r="A11" s="103"/>
      <c r="B11" s="104"/>
      <c r="C11" s="3">
        <v>1</v>
      </c>
      <c r="D11" s="3">
        <v>2</v>
      </c>
      <c r="E11" s="3" t="s">
        <v>10</v>
      </c>
      <c r="F11" s="3">
        <v>4</v>
      </c>
      <c r="G11" s="3">
        <v>5</v>
      </c>
      <c r="H11" s="3" t="s">
        <v>11</v>
      </c>
    </row>
    <row r="12" spans="1:8" ht="4.9000000000000004" customHeight="1" x14ac:dyDescent="0.25">
      <c r="A12" s="12"/>
      <c r="B12" s="13"/>
      <c r="C12" s="16"/>
      <c r="D12" s="16"/>
      <c r="E12" s="16"/>
      <c r="F12" s="16"/>
      <c r="G12" s="16"/>
      <c r="H12" s="16"/>
    </row>
    <row r="13" spans="1:8" s="15" customFormat="1" x14ac:dyDescent="0.25">
      <c r="A13" s="29" t="s">
        <v>275</v>
      </c>
      <c r="B13" s="31" t="s">
        <v>276</v>
      </c>
      <c r="C13" s="16">
        <f>C14</f>
        <v>133635244</v>
      </c>
      <c r="D13" s="16">
        <f t="shared" ref="D13:H13" si="0">D14</f>
        <v>1713811.7299999977</v>
      </c>
      <c r="E13" s="16">
        <f t="shared" si="0"/>
        <v>135349055.72999999</v>
      </c>
      <c r="F13" s="16">
        <f t="shared" si="0"/>
        <v>135349055.72999999</v>
      </c>
      <c r="G13" s="16">
        <f t="shared" si="0"/>
        <v>135349055.72999999</v>
      </c>
      <c r="H13" s="16">
        <f t="shared" si="0"/>
        <v>0</v>
      </c>
    </row>
    <row r="14" spans="1:8" s="15" customFormat="1" x14ac:dyDescent="0.25">
      <c r="A14" s="25" t="s">
        <v>192</v>
      </c>
      <c r="B14" s="24" t="s">
        <v>193</v>
      </c>
      <c r="C14" s="16">
        <v>133635244</v>
      </c>
      <c r="D14" s="16">
        <v>1713811.7299999977</v>
      </c>
      <c r="E14" s="16">
        <v>135349055.72999999</v>
      </c>
      <c r="F14" s="16">
        <v>135349055.72999999</v>
      </c>
      <c r="G14" s="16">
        <v>135349055.72999999</v>
      </c>
      <c r="H14" s="16">
        <v>0</v>
      </c>
    </row>
    <row r="15" spans="1:8" s="15" customFormat="1" x14ac:dyDescent="0.25">
      <c r="A15" s="26" t="s">
        <v>1015</v>
      </c>
      <c r="B15" s="23" t="s">
        <v>1016</v>
      </c>
      <c r="C15" s="17">
        <v>133635244</v>
      </c>
      <c r="D15" s="17">
        <v>-15135453.090000002</v>
      </c>
      <c r="E15" s="17">
        <v>118499790.91</v>
      </c>
      <c r="F15" s="17">
        <v>118499790.91</v>
      </c>
      <c r="G15" s="17">
        <v>118499790.91</v>
      </c>
      <c r="H15" s="17">
        <v>0</v>
      </c>
    </row>
    <row r="16" spans="1:8" s="15" customFormat="1" x14ac:dyDescent="0.25">
      <c r="A16" s="26" t="s">
        <v>1017</v>
      </c>
      <c r="B16" s="23" t="s">
        <v>1018</v>
      </c>
      <c r="C16" s="17">
        <v>0</v>
      </c>
      <c r="D16" s="17">
        <v>16849264.82</v>
      </c>
      <c r="E16" s="17">
        <v>16849264.82</v>
      </c>
      <c r="F16" s="17">
        <v>16849264.82</v>
      </c>
      <c r="G16" s="17">
        <v>16849264.82</v>
      </c>
      <c r="H16" s="17">
        <v>0</v>
      </c>
    </row>
    <row r="17" spans="1:8" x14ac:dyDescent="0.25">
      <c r="A17" s="4"/>
      <c r="B17" s="28"/>
      <c r="C17" s="6"/>
      <c r="D17" s="6"/>
      <c r="E17" s="6"/>
      <c r="F17" s="6"/>
      <c r="G17" s="6"/>
      <c r="H17" s="6"/>
    </row>
    <row r="18" spans="1:8" x14ac:dyDescent="0.25">
      <c r="A18" s="7"/>
      <c r="B18" s="30" t="s">
        <v>12</v>
      </c>
      <c r="C18" s="10">
        <f>C13</f>
        <v>133635244</v>
      </c>
      <c r="D18" s="10">
        <f t="shared" ref="D18:H18" si="1">D13</f>
        <v>1713811.7299999977</v>
      </c>
      <c r="E18" s="10">
        <f t="shared" si="1"/>
        <v>135349055.72999999</v>
      </c>
      <c r="F18" s="10">
        <f t="shared" si="1"/>
        <v>135349055.72999999</v>
      </c>
      <c r="G18" s="10">
        <f t="shared" si="1"/>
        <v>135349055.72999999</v>
      </c>
      <c r="H18" s="10">
        <f t="shared" si="1"/>
        <v>0</v>
      </c>
    </row>
  </sheetData>
  <mergeCells count="10">
    <mergeCell ref="A7:H7"/>
    <mergeCell ref="A9:B11"/>
    <mergeCell ref="C9:G9"/>
    <mergeCell ref="H9:H10"/>
    <mergeCell ref="A1:H1"/>
    <mergeCell ref="A2:H2"/>
    <mergeCell ref="A3:H3"/>
    <mergeCell ref="A4:H4"/>
    <mergeCell ref="A5:H5"/>
    <mergeCell ref="A6:H6"/>
  </mergeCells>
  <printOptions horizontalCentered="1"/>
  <pageMargins left="0.39370078740157483" right="0.39370078740157483" top="0.59055118110236227" bottom="0.39370078740157483" header="0.31496062992125984" footer="0.31496062992125984"/>
  <pageSetup paperSize="119" scale="90" firstPageNumber="2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F13" sqref="F13"/>
    </sheetView>
  </sheetViews>
  <sheetFormatPr baseColWidth="10" defaultRowHeight="15" x14ac:dyDescent="0.25"/>
  <cols>
    <col min="1" max="1" width="9.5703125" customWidth="1"/>
    <col min="2" max="2" width="55.5703125" customWidth="1"/>
    <col min="3" max="3" width="12" customWidth="1"/>
    <col min="4" max="5" width="12.42578125" customWidth="1"/>
    <col min="6" max="6" width="12" customWidth="1"/>
    <col min="7" max="7" width="11.85546875" customWidth="1"/>
    <col min="8" max="8" width="13.140625" customWidth="1"/>
  </cols>
  <sheetData>
    <row r="1" spans="1:8" x14ac:dyDescent="0.25">
      <c r="A1" s="85" t="s">
        <v>1205</v>
      </c>
      <c r="B1" s="86"/>
      <c r="C1" s="86"/>
      <c r="D1" s="86"/>
      <c r="E1" s="86"/>
      <c r="F1" s="86"/>
      <c r="G1" s="86"/>
      <c r="H1" s="87"/>
    </row>
    <row r="2" spans="1:8" x14ac:dyDescent="0.25">
      <c r="A2" s="88" t="s">
        <v>278</v>
      </c>
      <c r="B2" s="89"/>
      <c r="C2" s="89"/>
      <c r="D2" s="89"/>
      <c r="E2" s="89"/>
      <c r="F2" s="89"/>
      <c r="G2" s="89"/>
      <c r="H2" s="90"/>
    </row>
    <row r="3" spans="1:8" x14ac:dyDescent="0.25">
      <c r="A3" s="82" t="s">
        <v>0</v>
      </c>
      <c r="B3" s="83"/>
      <c r="C3" s="83"/>
      <c r="D3" s="83"/>
      <c r="E3" s="83"/>
      <c r="F3" s="83"/>
      <c r="G3" s="83"/>
      <c r="H3" s="84"/>
    </row>
    <row r="4" spans="1:8" x14ac:dyDescent="0.25">
      <c r="A4" s="82" t="s">
        <v>1</v>
      </c>
      <c r="B4" s="83"/>
      <c r="C4" s="83"/>
      <c r="D4" s="83"/>
      <c r="E4" s="83"/>
      <c r="F4" s="83"/>
      <c r="G4" s="83"/>
      <c r="H4" s="84"/>
    </row>
    <row r="5" spans="1:8" x14ac:dyDescent="0.25">
      <c r="A5" s="82" t="s">
        <v>195</v>
      </c>
      <c r="B5" s="83"/>
      <c r="C5" s="83"/>
      <c r="D5" s="83"/>
      <c r="E5" s="83"/>
      <c r="F5" s="83"/>
      <c r="G5" s="83"/>
      <c r="H5" s="84"/>
    </row>
    <row r="6" spans="1:8" s="11" customFormat="1" x14ac:dyDescent="0.25">
      <c r="A6" s="82" t="s">
        <v>1269</v>
      </c>
      <c r="B6" s="83"/>
      <c r="C6" s="83"/>
      <c r="D6" s="83"/>
      <c r="E6" s="83"/>
      <c r="F6" s="83"/>
      <c r="G6" s="83"/>
      <c r="H6" s="84"/>
    </row>
    <row r="7" spans="1:8" x14ac:dyDescent="0.25">
      <c r="A7" s="91" t="s">
        <v>277</v>
      </c>
      <c r="B7" s="92"/>
      <c r="C7" s="92"/>
      <c r="D7" s="92"/>
      <c r="E7" s="92"/>
      <c r="F7" s="92"/>
      <c r="G7" s="92"/>
      <c r="H7" s="93"/>
    </row>
    <row r="8" spans="1:8" ht="12.75" customHeight="1" x14ac:dyDescent="0.25">
      <c r="A8" s="43"/>
      <c r="B8" s="44"/>
      <c r="C8" s="44"/>
      <c r="D8" s="44"/>
      <c r="E8" s="44"/>
      <c r="F8" s="44"/>
      <c r="G8" s="44"/>
      <c r="H8" s="44"/>
    </row>
    <row r="9" spans="1:8" x14ac:dyDescent="0.25">
      <c r="A9" s="94" t="s">
        <v>2</v>
      </c>
      <c r="B9" s="100"/>
      <c r="C9" s="77" t="s">
        <v>3</v>
      </c>
      <c r="D9" s="78"/>
      <c r="E9" s="78"/>
      <c r="F9" s="78"/>
      <c r="G9" s="79"/>
      <c r="H9" s="105" t="s">
        <v>4</v>
      </c>
    </row>
    <row r="10" spans="1:8" ht="36" x14ac:dyDescent="0.25">
      <c r="A10" s="101"/>
      <c r="B10" s="102"/>
      <c r="C10" s="2" t="s">
        <v>5</v>
      </c>
      <c r="D10" s="38" t="s">
        <v>6</v>
      </c>
      <c r="E10" s="2" t="s">
        <v>7</v>
      </c>
      <c r="F10" s="2" t="s">
        <v>8</v>
      </c>
      <c r="G10" s="2" t="s">
        <v>9</v>
      </c>
      <c r="H10" s="105"/>
    </row>
    <row r="11" spans="1:8" x14ac:dyDescent="0.25">
      <c r="A11" s="103"/>
      <c r="B11" s="104"/>
      <c r="C11" s="3">
        <v>1</v>
      </c>
      <c r="D11" s="3">
        <v>2</v>
      </c>
      <c r="E11" s="3" t="s">
        <v>10</v>
      </c>
      <c r="F11" s="3">
        <v>4</v>
      </c>
      <c r="G11" s="3">
        <v>5</v>
      </c>
      <c r="H11" s="3" t="s">
        <v>11</v>
      </c>
    </row>
    <row r="12" spans="1:8" ht="4.9000000000000004" customHeight="1" x14ac:dyDescent="0.25">
      <c r="A12" s="12"/>
      <c r="B12" s="13"/>
      <c r="C12" s="16"/>
      <c r="D12" s="16"/>
      <c r="E12" s="16"/>
      <c r="F12" s="16"/>
      <c r="G12" s="16"/>
      <c r="H12" s="16"/>
    </row>
    <row r="13" spans="1:8" s="15" customFormat="1" x14ac:dyDescent="0.25">
      <c r="A13" s="29" t="s">
        <v>275</v>
      </c>
      <c r="B13" s="31" t="s">
        <v>276</v>
      </c>
      <c r="C13" s="16">
        <f>C14</f>
        <v>278567949</v>
      </c>
      <c r="D13" s="16">
        <f t="shared" ref="D13:H13" si="0">D14</f>
        <v>14596034.309999991</v>
      </c>
      <c r="E13" s="16">
        <f t="shared" si="0"/>
        <v>293163983.31</v>
      </c>
      <c r="F13" s="16">
        <f t="shared" si="0"/>
        <v>293163983.31</v>
      </c>
      <c r="G13" s="16">
        <f t="shared" si="0"/>
        <v>292679572.85000002</v>
      </c>
      <c r="H13" s="16">
        <f t="shared" si="0"/>
        <v>0</v>
      </c>
    </row>
    <row r="14" spans="1:8" s="15" customFormat="1" x14ac:dyDescent="0.25">
      <c r="A14" s="59" t="s">
        <v>194</v>
      </c>
      <c r="B14" s="47" t="s">
        <v>195</v>
      </c>
      <c r="C14" s="48">
        <v>278567949</v>
      </c>
      <c r="D14" s="48">
        <v>14596034.309999991</v>
      </c>
      <c r="E14" s="48">
        <v>293163983.31</v>
      </c>
      <c r="F14" s="48">
        <v>293163983.31</v>
      </c>
      <c r="G14" s="48">
        <v>292679572.85000002</v>
      </c>
      <c r="H14" s="48">
        <v>0</v>
      </c>
    </row>
    <row r="15" spans="1:8" s="15" customFormat="1" x14ac:dyDescent="0.25">
      <c r="A15" s="60" t="s">
        <v>1019</v>
      </c>
      <c r="B15" s="50" t="s">
        <v>1020</v>
      </c>
      <c r="C15" s="51">
        <v>90425355</v>
      </c>
      <c r="D15" s="51">
        <v>15557210.08</v>
      </c>
      <c r="E15" s="51">
        <v>105982565.08</v>
      </c>
      <c r="F15" s="51">
        <v>105982565.08</v>
      </c>
      <c r="G15" s="51">
        <v>105982565.08</v>
      </c>
      <c r="H15" s="51">
        <v>0</v>
      </c>
    </row>
    <row r="16" spans="1:8" s="15" customFormat="1" x14ac:dyDescent="0.25">
      <c r="A16" s="60" t="s">
        <v>1021</v>
      </c>
      <c r="B16" s="50" t="s">
        <v>195</v>
      </c>
      <c r="C16" s="51">
        <v>188142594</v>
      </c>
      <c r="D16" s="51">
        <v>-961175.77000000956</v>
      </c>
      <c r="E16" s="51">
        <v>187181418.22999999</v>
      </c>
      <c r="F16" s="51">
        <v>187181418.22999999</v>
      </c>
      <c r="G16" s="51">
        <v>186697007.77000001</v>
      </c>
      <c r="H16" s="51">
        <v>0</v>
      </c>
    </row>
    <row r="17" spans="1:8" x14ac:dyDescent="0.25">
      <c r="A17" s="4"/>
      <c r="B17" s="28"/>
      <c r="C17" s="6"/>
      <c r="D17" s="6"/>
      <c r="E17" s="6"/>
      <c r="F17" s="6"/>
      <c r="G17" s="6"/>
      <c r="H17" s="6"/>
    </row>
    <row r="18" spans="1:8" x14ac:dyDescent="0.25">
      <c r="A18" s="7"/>
      <c r="B18" s="30" t="s">
        <v>12</v>
      </c>
      <c r="C18" s="10">
        <f>C13</f>
        <v>278567949</v>
      </c>
      <c r="D18" s="10">
        <f t="shared" ref="D18:H18" si="1">D13</f>
        <v>14596034.309999991</v>
      </c>
      <c r="E18" s="10">
        <f t="shared" si="1"/>
        <v>293163983.31</v>
      </c>
      <c r="F18" s="10">
        <f t="shared" si="1"/>
        <v>293163983.31</v>
      </c>
      <c r="G18" s="10">
        <f t="shared" si="1"/>
        <v>292679572.85000002</v>
      </c>
      <c r="H18" s="10">
        <f t="shared" si="1"/>
        <v>0</v>
      </c>
    </row>
  </sheetData>
  <mergeCells count="10">
    <mergeCell ref="A7:H7"/>
    <mergeCell ref="A9:B11"/>
    <mergeCell ref="C9:G9"/>
    <mergeCell ref="H9:H10"/>
    <mergeCell ref="A1:H1"/>
    <mergeCell ref="A2:H2"/>
    <mergeCell ref="A3:H3"/>
    <mergeCell ref="A4:H4"/>
    <mergeCell ref="A5:H5"/>
    <mergeCell ref="A6:H6"/>
  </mergeCells>
  <printOptions horizontalCentered="1"/>
  <pageMargins left="0.39370078740157483" right="0.39370078740157483" top="0.59055118110236227" bottom="0.39370078740157483" header="0.31496062992125984" footer="0.31496062992125984"/>
  <pageSetup scale="90" firstPageNumber="2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zoomScale="93" zoomScaleNormal="93" workbookViewId="0">
      <selection activeCell="A12" sqref="A12:A18"/>
    </sheetView>
  </sheetViews>
  <sheetFormatPr baseColWidth="10" defaultRowHeight="15" x14ac:dyDescent="0.25"/>
  <cols>
    <col min="1" max="1" width="9.5703125" customWidth="1"/>
    <col min="2" max="2" width="55.5703125" customWidth="1"/>
    <col min="3" max="3" width="12" customWidth="1"/>
    <col min="4" max="5" width="12.42578125" customWidth="1"/>
    <col min="6" max="6" width="12" customWidth="1"/>
    <col min="7" max="7" width="11.85546875" customWidth="1"/>
    <col min="8" max="8" width="13.140625" customWidth="1"/>
  </cols>
  <sheetData>
    <row r="1" spans="1:8" x14ac:dyDescent="0.25">
      <c r="A1" s="85" t="s">
        <v>1205</v>
      </c>
      <c r="B1" s="86"/>
      <c r="C1" s="86"/>
      <c r="D1" s="86"/>
      <c r="E1" s="86"/>
      <c r="F1" s="86"/>
      <c r="G1" s="86"/>
      <c r="H1" s="87"/>
    </row>
    <row r="2" spans="1:8" x14ac:dyDescent="0.25">
      <c r="A2" s="88" t="s">
        <v>278</v>
      </c>
      <c r="B2" s="89"/>
      <c r="C2" s="89"/>
      <c r="D2" s="89"/>
      <c r="E2" s="89"/>
      <c r="F2" s="89"/>
      <c r="G2" s="89"/>
      <c r="H2" s="90"/>
    </row>
    <row r="3" spans="1:8" x14ac:dyDescent="0.25">
      <c r="A3" s="82" t="s">
        <v>0</v>
      </c>
      <c r="B3" s="83"/>
      <c r="C3" s="83"/>
      <c r="D3" s="83"/>
      <c r="E3" s="83"/>
      <c r="F3" s="83"/>
      <c r="G3" s="83"/>
      <c r="H3" s="84"/>
    </row>
    <row r="4" spans="1:8" x14ac:dyDescent="0.25">
      <c r="A4" s="82" t="s">
        <v>1</v>
      </c>
      <c r="B4" s="83"/>
      <c r="C4" s="83"/>
      <c r="D4" s="83"/>
      <c r="E4" s="83"/>
      <c r="F4" s="83"/>
      <c r="G4" s="83"/>
      <c r="H4" s="84"/>
    </row>
    <row r="5" spans="1:8" x14ac:dyDescent="0.25">
      <c r="A5" s="82" t="s">
        <v>197</v>
      </c>
      <c r="B5" s="83"/>
      <c r="C5" s="83"/>
      <c r="D5" s="83"/>
      <c r="E5" s="83"/>
      <c r="F5" s="83"/>
      <c r="G5" s="83"/>
      <c r="H5" s="84"/>
    </row>
    <row r="6" spans="1:8" s="11" customFormat="1" x14ac:dyDescent="0.25">
      <c r="A6" s="82" t="s">
        <v>1269</v>
      </c>
      <c r="B6" s="83"/>
      <c r="C6" s="83"/>
      <c r="D6" s="83"/>
      <c r="E6" s="83"/>
      <c r="F6" s="83"/>
      <c r="G6" s="83"/>
      <c r="H6" s="84"/>
    </row>
    <row r="7" spans="1:8" x14ac:dyDescent="0.25">
      <c r="A7" s="91" t="s">
        <v>277</v>
      </c>
      <c r="B7" s="92"/>
      <c r="C7" s="92"/>
      <c r="D7" s="92"/>
      <c r="E7" s="92"/>
      <c r="F7" s="92"/>
      <c r="G7" s="92"/>
      <c r="H7" s="93"/>
    </row>
    <row r="8" spans="1:8" ht="12.75" customHeight="1" x14ac:dyDescent="0.25">
      <c r="A8" s="43"/>
      <c r="B8" s="44"/>
      <c r="C8" s="44"/>
      <c r="D8" s="44"/>
      <c r="E8" s="44"/>
      <c r="F8" s="44"/>
      <c r="G8" s="44"/>
      <c r="H8" s="44"/>
    </row>
    <row r="9" spans="1:8" x14ac:dyDescent="0.25">
      <c r="A9" s="94" t="s">
        <v>2</v>
      </c>
      <c r="B9" s="100"/>
      <c r="C9" s="77" t="s">
        <v>3</v>
      </c>
      <c r="D9" s="78"/>
      <c r="E9" s="78"/>
      <c r="F9" s="78"/>
      <c r="G9" s="79"/>
      <c r="H9" s="105" t="s">
        <v>4</v>
      </c>
    </row>
    <row r="10" spans="1:8" ht="36" x14ac:dyDescent="0.25">
      <c r="A10" s="101"/>
      <c r="B10" s="102"/>
      <c r="C10" s="2" t="s">
        <v>5</v>
      </c>
      <c r="D10" s="38" t="s">
        <v>6</v>
      </c>
      <c r="E10" s="2" t="s">
        <v>7</v>
      </c>
      <c r="F10" s="2" t="s">
        <v>8</v>
      </c>
      <c r="G10" s="2" t="s">
        <v>9</v>
      </c>
      <c r="H10" s="105"/>
    </row>
    <row r="11" spans="1:8" x14ac:dyDescent="0.25">
      <c r="A11" s="103"/>
      <c r="B11" s="104"/>
      <c r="C11" s="3">
        <v>1</v>
      </c>
      <c r="D11" s="3">
        <v>2</v>
      </c>
      <c r="E11" s="3" t="s">
        <v>10</v>
      </c>
      <c r="F11" s="3">
        <v>4</v>
      </c>
      <c r="G11" s="3">
        <v>5</v>
      </c>
      <c r="H11" s="3" t="s">
        <v>11</v>
      </c>
    </row>
    <row r="12" spans="1:8" ht="4.9000000000000004" customHeight="1" x14ac:dyDescent="0.25">
      <c r="A12" s="12"/>
      <c r="B12" s="13"/>
      <c r="C12" s="16"/>
      <c r="D12" s="16"/>
      <c r="E12" s="16"/>
      <c r="F12" s="16"/>
      <c r="G12" s="16"/>
      <c r="H12" s="16"/>
    </row>
    <row r="13" spans="1:8" s="15" customFormat="1" x14ac:dyDescent="0.25">
      <c r="A13" s="32" t="s">
        <v>196</v>
      </c>
      <c r="B13" s="40" t="s">
        <v>197</v>
      </c>
      <c r="C13" s="16">
        <f>C14+C16</f>
        <v>383911815</v>
      </c>
      <c r="D13" s="16">
        <f t="shared" ref="D13:H13" si="0">D14+D16</f>
        <v>2077167.0599999998</v>
      </c>
      <c r="E13" s="16">
        <f t="shared" si="0"/>
        <v>385988982.06</v>
      </c>
      <c r="F13" s="16">
        <f t="shared" si="0"/>
        <v>385988982.06</v>
      </c>
      <c r="G13" s="16">
        <f t="shared" si="0"/>
        <v>383666566.75</v>
      </c>
      <c r="H13" s="16">
        <f t="shared" si="0"/>
        <v>0</v>
      </c>
    </row>
    <row r="14" spans="1:8" s="15" customFormat="1" x14ac:dyDescent="0.25">
      <c r="A14" s="25" t="s">
        <v>198</v>
      </c>
      <c r="B14" s="24" t="s">
        <v>199</v>
      </c>
      <c r="C14" s="16">
        <v>292453155</v>
      </c>
      <c r="D14" s="16">
        <v>-1426782.51</v>
      </c>
      <c r="E14" s="16">
        <v>291026372.49000001</v>
      </c>
      <c r="F14" s="16">
        <v>291026372.49000001</v>
      </c>
      <c r="G14" s="16">
        <v>288919702.81999999</v>
      </c>
      <c r="H14" s="16">
        <v>0</v>
      </c>
    </row>
    <row r="15" spans="1:8" s="15" customFormat="1" x14ac:dyDescent="0.25">
      <c r="A15" s="26" t="s">
        <v>1022</v>
      </c>
      <c r="B15" s="23" t="s">
        <v>199</v>
      </c>
      <c r="C15" s="17">
        <v>292453155</v>
      </c>
      <c r="D15" s="17">
        <v>-1426782.51</v>
      </c>
      <c r="E15" s="17">
        <v>291026372.49000001</v>
      </c>
      <c r="F15" s="17">
        <v>291026372.49000001</v>
      </c>
      <c r="G15" s="17">
        <v>288919702.81999999</v>
      </c>
      <c r="H15" s="17">
        <v>0</v>
      </c>
    </row>
    <row r="16" spans="1:8" s="15" customFormat="1" x14ac:dyDescent="0.25">
      <c r="A16" s="25" t="s">
        <v>200</v>
      </c>
      <c r="B16" s="24" t="s">
        <v>201</v>
      </c>
      <c r="C16" s="16">
        <v>91458660</v>
      </c>
      <c r="D16" s="16">
        <v>3503949.57</v>
      </c>
      <c r="E16" s="16">
        <v>94962609.569999993</v>
      </c>
      <c r="F16" s="16">
        <v>94962609.569999993</v>
      </c>
      <c r="G16" s="16">
        <v>94746863.930000007</v>
      </c>
      <c r="H16" s="16">
        <v>0</v>
      </c>
    </row>
    <row r="17" spans="1:8" s="15" customFormat="1" x14ac:dyDescent="0.25">
      <c r="A17" s="26" t="s">
        <v>1023</v>
      </c>
      <c r="B17" s="23" t="s">
        <v>201</v>
      </c>
      <c r="C17" s="17">
        <v>91458660</v>
      </c>
      <c r="D17" s="17">
        <v>3503949.57</v>
      </c>
      <c r="E17" s="17">
        <v>94962609.569999993</v>
      </c>
      <c r="F17" s="17">
        <v>94962609.569999993</v>
      </c>
      <c r="G17" s="17">
        <v>94746863.930000007</v>
      </c>
      <c r="H17" s="17">
        <v>0</v>
      </c>
    </row>
    <row r="18" spans="1:8" x14ac:dyDescent="0.25">
      <c r="A18" s="4"/>
      <c r="B18" s="28"/>
      <c r="C18" s="6"/>
      <c r="D18" s="6"/>
      <c r="E18" s="6"/>
      <c r="F18" s="6"/>
      <c r="G18" s="6"/>
      <c r="H18" s="6"/>
    </row>
    <row r="19" spans="1:8" x14ac:dyDescent="0.25">
      <c r="A19" s="7"/>
      <c r="B19" s="30" t="s">
        <v>12</v>
      </c>
      <c r="C19" s="10">
        <f>C13</f>
        <v>383911815</v>
      </c>
      <c r="D19" s="10">
        <f t="shared" ref="D19:H19" si="1">D13</f>
        <v>2077167.0599999998</v>
      </c>
      <c r="E19" s="10">
        <f t="shared" si="1"/>
        <v>385988982.06</v>
      </c>
      <c r="F19" s="10">
        <f t="shared" si="1"/>
        <v>385988982.06</v>
      </c>
      <c r="G19" s="10">
        <f t="shared" si="1"/>
        <v>383666566.75</v>
      </c>
      <c r="H19" s="10">
        <f t="shared" si="1"/>
        <v>0</v>
      </c>
    </row>
  </sheetData>
  <mergeCells count="10">
    <mergeCell ref="A7:H7"/>
    <mergeCell ref="A9:B11"/>
    <mergeCell ref="C9:G9"/>
    <mergeCell ref="H9:H10"/>
    <mergeCell ref="A1:H1"/>
    <mergeCell ref="A2:H2"/>
    <mergeCell ref="A3:H3"/>
    <mergeCell ref="A4:H4"/>
    <mergeCell ref="A5:H5"/>
    <mergeCell ref="A6:H6"/>
  </mergeCells>
  <printOptions horizontalCentered="1"/>
  <pageMargins left="0.39370078740157483" right="0.39370078740157483" top="0.59055118110236227" bottom="0.39370078740157483" header="0.31496062992125984" footer="0.31496062992125984"/>
  <pageSetup scale="90" firstPageNumber="2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opLeftCell="A19" workbookViewId="0">
      <selection activeCell="F13" sqref="F13"/>
    </sheetView>
  </sheetViews>
  <sheetFormatPr baseColWidth="10" defaultRowHeight="15" x14ac:dyDescent="0.25"/>
  <cols>
    <col min="1" max="1" width="9.5703125" customWidth="1"/>
    <col min="2" max="2" width="55.5703125" customWidth="1"/>
    <col min="3" max="3" width="12" customWidth="1"/>
    <col min="4" max="5" width="12.42578125" customWidth="1"/>
    <col min="6" max="6" width="12" customWidth="1"/>
    <col min="7" max="7" width="11.85546875" customWidth="1"/>
    <col min="8" max="8" width="13.140625" customWidth="1"/>
  </cols>
  <sheetData>
    <row r="1" spans="1:8" x14ac:dyDescent="0.25">
      <c r="A1" s="85" t="s">
        <v>1205</v>
      </c>
      <c r="B1" s="86"/>
      <c r="C1" s="86"/>
      <c r="D1" s="86"/>
      <c r="E1" s="86"/>
      <c r="F1" s="86"/>
      <c r="G1" s="86"/>
      <c r="H1" s="87"/>
    </row>
    <row r="2" spans="1:8" x14ac:dyDescent="0.25">
      <c r="A2" s="88" t="s">
        <v>278</v>
      </c>
      <c r="B2" s="89"/>
      <c r="C2" s="89"/>
      <c r="D2" s="89"/>
      <c r="E2" s="89"/>
      <c r="F2" s="89"/>
      <c r="G2" s="89"/>
      <c r="H2" s="90"/>
    </row>
    <row r="3" spans="1:8" x14ac:dyDescent="0.25">
      <c r="A3" s="82" t="s">
        <v>0</v>
      </c>
      <c r="B3" s="83"/>
      <c r="C3" s="83"/>
      <c r="D3" s="83"/>
      <c r="E3" s="83"/>
      <c r="F3" s="83"/>
      <c r="G3" s="83"/>
      <c r="H3" s="84"/>
    </row>
    <row r="4" spans="1:8" x14ac:dyDescent="0.25">
      <c r="A4" s="82" t="s">
        <v>1</v>
      </c>
      <c r="B4" s="83"/>
      <c r="C4" s="83"/>
      <c r="D4" s="83"/>
      <c r="E4" s="83"/>
      <c r="F4" s="83"/>
      <c r="G4" s="83"/>
      <c r="H4" s="84"/>
    </row>
    <row r="5" spans="1:8" x14ac:dyDescent="0.25">
      <c r="A5" s="82" t="s">
        <v>203</v>
      </c>
      <c r="B5" s="83"/>
      <c r="C5" s="83"/>
      <c r="D5" s="83"/>
      <c r="E5" s="83"/>
      <c r="F5" s="83"/>
      <c r="G5" s="83"/>
      <c r="H5" s="84"/>
    </row>
    <row r="6" spans="1:8" s="11" customFormat="1" x14ac:dyDescent="0.25">
      <c r="A6" s="82" t="s">
        <v>1269</v>
      </c>
      <c r="B6" s="83"/>
      <c r="C6" s="83"/>
      <c r="D6" s="83"/>
      <c r="E6" s="83"/>
      <c r="F6" s="83"/>
      <c r="G6" s="83"/>
      <c r="H6" s="84"/>
    </row>
    <row r="7" spans="1:8" x14ac:dyDescent="0.25">
      <c r="A7" s="91" t="s">
        <v>277</v>
      </c>
      <c r="B7" s="92"/>
      <c r="C7" s="92"/>
      <c r="D7" s="92"/>
      <c r="E7" s="92"/>
      <c r="F7" s="92"/>
      <c r="G7" s="92"/>
      <c r="H7" s="93"/>
    </row>
    <row r="8" spans="1:8" ht="12.75" customHeight="1" x14ac:dyDescent="0.25">
      <c r="A8" s="43"/>
      <c r="B8" s="44"/>
      <c r="C8" s="44"/>
      <c r="D8" s="44"/>
      <c r="E8" s="44"/>
      <c r="F8" s="44"/>
      <c r="G8" s="44"/>
      <c r="H8" s="44"/>
    </row>
    <row r="9" spans="1:8" x14ac:dyDescent="0.25">
      <c r="A9" s="94" t="s">
        <v>2</v>
      </c>
      <c r="B9" s="100"/>
      <c r="C9" s="77" t="s">
        <v>3</v>
      </c>
      <c r="D9" s="78"/>
      <c r="E9" s="78"/>
      <c r="F9" s="78"/>
      <c r="G9" s="79"/>
      <c r="H9" s="105" t="s">
        <v>4</v>
      </c>
    </row>
    <row r="10" spans="1:8" ht="36" x14ac:dyDescent="0.25">
      <c r="A10" s="101"/>
      <c r="B10" s="102"/>
      <c r="C10" s="2" t="s">
        <v>5</v>
      </c>
      <c r="D10" s="38" t="s">
        <v>6</v>
      </c>
      <c r="E10" s="2" t="s">
        <v>7</v>
      </c>
      <c r="F10" s="2" t="s">
        <v>8</v>
      </c>
      <c r="G10" s="2" t="s">
        <v>9</v>
      </c>
      <c r="H10" s="105"/>
    </row>
    <row r="11" spans="1:8" x14ac:dyDescent="0.25">
      <c r="A11" s="103"/>
      <c r="B11" s="104"/>
      <c r="C11" s="3">
        <v>1</v>
      </c>
      <c r="D11" s="3">
        <v>2</v>
      </c>
      <c r="E11" s="3" t="s">
        <v>10</v>
      </c>
      <c r="F11" s="3">
        <v>4</v>
      </c>
      <c r="G11" s="3">
        <v>5</v>
      </c>
      <c r="H11" s="3" t="s">
        <v>11</v>
      </c>
    </row>
    <row r="12" spans="1:8" ht="4.9000000000000004" customHeight="1" x14ac:dyDescent="0.25">
      <c r="A12" s="12"/>
      <c r="B12" s="13"/>
      <c r="C12" s="16"/>
      <c r="D12" s="16"/>
      <c r="E12" s="16"/>
      <c r="F12" s="16"/>
      <c r="G12" s="16"/>
      <c r="H12" s="16"/>
    </row>
    <row r="13" spans="1:8" s="15" customFormat="1" x14ac:dyDescent="0.25">
      <c r="A13" s="32" t="s">
        <v>202</v>
      </c>
      <c r="B13" s="40" t="s">
        <v>203</v>
      </c>
      <c r="C13" s="16">
        <f>C14+C30</f>
        <v>475185380</v>
      </c>
      <c r="D13" s="16">
        <f t="shared" ref="D13:H13" si="0">D14+D30</f>
        <v>-9128315.2300000098</v>
      </c>
      <c r="E13" s="16">
        <f t="shared" si="0"/>
        <v>466057064.76999998</v>
      </c>
      <c r="F13" s="16">
        <f t="shared" si="0"/>
        <v>466057064.76999998</v>
      </c>
      <c r="G13" s="16">
        <f t="shared" si="0"/>
        <v>465441214.69</v>
      </c>
      <c r="H13" s="16">
        <f t="shared" si="0"/>
        <v>0</v>
      </c>
    </row>
    <row r="14" spans="1:8" s="15" customFormat="1" x14ac:dyDescent="0.25">
      <c r="A14" s="25" t="s">
        <v>204</v>
      </c>
      <c r="B14" s="24" t="s">
        <v>205</v>
      </c>
      <c r="C14" s="16">
        <v>461480779</v>
      </c>
      <c r="D14" s="16">
        <v>4576285.7699999902</v>
      </c>
      <c r="E14" s="16">
        <v>466057064.76999998</v>
      </c>
      <c r="F14" s="16">
        <v>466057064.76999998</v>
      </c>
      <c r="G14" s="16">
        <v>465441214.69</v>
      </c>
      <c r="H14" s="16">
        <v>0</v>
      </c>
    </row>
    <row r="15" spans="1:8" s="15" customFormat="1" x14ac:dyDescent="0.25">
      <c r="A15" s="26" t="s">
        <v>1024</v>
      </c>
      <c r="B15" s="23" t="s">
        <v>1025</v>
      </c>
      <c r="C15" s="17">
        <v>138776853</v>
      </c>
      <c r="D15" s="17">
        <v>-17624508.440000001</v>
      </c>
      <c r="E15" s="17">
        <v>121152344.56</v>
      </c>
      <c r="F15" s="17">
        <v>121152344.56</v>
      </c>
      <c r="G15" s="17">
        <v>120764643.56999999</v>
      </c>
      <c r="H15" s="17">
        <v>0</v>
      </c>
    </row>
    <row r="16" spans="1:8" s="15" customFormat="1" x14ac:dyDescent="0.25">
      <c r="A16" s="26" t="s">
        <v>1026</v>
      </c>
      <c r="B16" s="23" t="s">
        <v>1027</v>
      </c>
      <c r="C16" s="17">
        <v>22049264</v>
      </c>
      <c r="D16" s="17">
        <v>1505763.35</v>
      </c>
      <c r="E16" s="17">
        <v>23555027.350000001</v>
      </c>
      <c r="F16" s="17">
        <v>23555027.350000001</v>
      </c>
      <c r="G16" s="17">
        <v>23553443.350000001</v>
      </c>
      <c r="H16" s="17">
        <v>0</v>
      </c>
    </row>
    <row r="17" spans="1:8" s="15" customFormat="1" x14ac:dyDescent="0.25">
      <c r="A17" s="26" t="s">
        <v>1028</v>
      </c>
      <c r="B17" s="23" t="s">
        <v>1029</v>
      </c>
      <c r="C17" s="17">
        <v>3180008</v>
      </c>
      <c r="D17" s="17">
        <v>401880.12</v>
      </c>
      <c r="E17" s="17">
        <v>3581888.12</v>
      </c>
      <c r="F17" s="17">
        <v>3581888.12</v>
      </c>
      <c r="G17" s="17">
        <v>3581888.12</v>
      </c>
      <c r="H17" s="17">
        <v>0</v>
      </c>
    </row>
    <row r="18" spans="1:8" s="15" customFormat="1" x14ac:dyDescent="0.25">
      <c r="A18" s="26" t="s">
        <v>1030</v>
      </c>
      <c r="B18" s="23" t="s">
        <v>1031</v>
      </c>
      <c r="C18" s="17">
        <v>3465792</v>
      </c>
      <c r="D18" s="17">
        <v>-38900.54</v>
      </c>
      <c r="E18" s="17">
        <v>3426891.46</v>
      </c>
      <c r="F18" s="17">
        <v>3426891.46</v>
      </c>
      <c r="G18" s="17">
        <v>3426891.46</v>
      </c>
      <c r="H18" s="17">
        <v>0</v>
      </c>
    </row>
    <row r="19" spans="1:8" s="15" customFormat="1" x14ac:dyDescent="0.25">
      <c r="A19" s="26" t="s">
        <v>1032</v>
      </c>
      <c r="B19" s="23" t="s">
        <v>1033</v>
      </c>
      <c r="C19" s="17">
        <v>84503949</v>
      </c>
      <c r="D19" s="17">
        <v>-6654584.0800000094</v>
      </c>
      <c r="E19" s="17">
        <v>77849364.919999987</v>
      </c>
      <c r="F19" s="17">
        <v>77849364.919999987</v>
      </c>
      <c r="G19" s="17">
        <v>77836445.649999991</v>
      </c>
      <c r="H19" s="17">
        <v>0</v>
      </c>
    </row>
    <row r="20" spans="1:8" s="15" customFormat="1" x14ac:dyDescent="0.25">
      <c r="A20" s="26" t="s">
        <v>1034</v>
      </c>
      <c r="B20" s="23" t="s">
        <v>1035</v>
      </c>
      <c r="C20" s="17">
        <v>60091845</v>
      </c>
      <c r="D20" s="17">
        <v>4987807.82</v>
      </c>
      <c r="E20" s="17">
        <v>65079652.82</v>
      </c>
      <c r="F20" s="17">
        <v>65079652.82</v>
      </c>
      <c r="G20" s="17">
        <v>65053860.420000002</v>
      </c>
      <c r="H20" s="17">
        <v>0</v>
      </c>
    </row>
    <row r="21" spans="1:8" s="15" customFormat="1" x14ac:dyDescent="0.25">
      <c r="A21" s="26" t="s">
        <v>1036</v>
      </c>
      <c r="B21" s="23" t="s">
        <v>1037</v>
      </c>
      <c r="C21" s="17">
        <v>31402158</v>
      </c>
      <c r="D21" s="17">
        <v>4328163.55</v>
      </c>
      <c r="E21" s="17">
        <v>35730321.549999997</v>
      </c>
      <c r="F21" s="17">
        <v>35730321.549999997</v>
      </c>
      <c r="G21" s="17">
        <v>35717716.210000001</v>
      </c>
      <c r="H21" s="17">
        <v>0</v>
      </c>
    </row>
    <row r="22" spans="1:8" s="15" customFormat="1" x14ac:dyDescent="0.25">
      <c r="A22" s="26" t="s">
        <v>1038</v>
      </c>
      <c r="B22" s="23" t="s">
        <v>1039</v>
      </c>
      <c r="C22" s="17">
        <v>34649660</v>
      </c>
      <c r="D22" s="17">
        <v>2689692.18</v>
      </c>
      <c r="E22" s="17">
        <v>37339352.18</v>
      </c>
      <c r="F22" s="17">
        <v>37339352.18</v>
      </c>
      <c r="G22" s="17">
        <v>37299898.909999996</v>
      </c>
      <c r="H22" s="17">
        <v>0</v>
      </c>
    </row>
    <row r="23" spans="1:8" s="15" customFormat="1" x14ac:dyDescent="0.25">
      <c r="A23" s="26" t="s">
        <v>1040</v>
      </c>
      <c r="B23" s="23" t="s">
        <v>1041</v>
      </c>
      <c r="C23" s="17">
        <v>13400518</v>
      </c>
      <c r="D23" s="17">
        <v>-2608934.7599999998</v>
      </c>
      <c r="E23" s="17">
        <v>10791583.24</v>
      </c>
      <c r="F23" s="17">
        <v>10791583.24</v>
      </c>
      <c r="G23" s="17">
        <v>10779009.98</v>
      </c>
      <c r="H23" s="17">
        <v>0</v>
      </c>
    </row>
    <row r="24" spans="1:8" s="15" customFormat="1" x14ac:dyDescent="0.25">
      <c r="A24" s="26" t="s">
        <v>1042</v>
      </c>
      <c r="B24" s="23" t="s">
        <v>1043</v>
      </c>
      <c r="C24" s="17">
        <v>6931504</v>
      </c>
      <c r="D24" s="17">
        <v>895243.78</v>
      </c>
      <c r="E24" s="17">
        <v>7826747.7800000003</v>
      </c>
      <c r="F24" s="17">
        <v>7826747.7800000003</v>
      </c>
      <c r="G24" s="17">
        <v>7825955.7800000003</v>
      </c>
      <c r="H24" s="17">
        <v>0</v>
      </c>
    </row>
    <row r="25" spans="1:8" s="15" customFormat="1" x14ac:dyDescent="0.25">
      <c r="A25" s="26" t="s">
        <v>1044</v>
      </c>
      <c r="B25" s="23" t="s">
        <v>1045</v>
      </c>
      <c r="C25" s="17">
        <v>3622410</v>
      </c>
      <c r="D25" s="17">
        <v>561786.93000000005</v>
      </c>
      <c r="E25" s="17">
        <v>4184196.93</v>
      </c>
      <c r="F25" s="17">
        <v>4184196.93</v>
      </c>
      <c r="G25" s="17">
        <v>4184196.93</v>
      </c>
      <c r="H25" s="17">
        <v>0</v>
      </c>
    </row>
    <row r="26" spans="1:8" s="15" customFormat="1" x14ac:dyDescent="0.25">
      <c r="A26" s="26" t="s">
        <v>1046</v>
      </c>
      <c r="B26" s="23" t="s">
        <v>1047</v>
      </c>
      <c r="C26" s="17">
        <v>11815723</v>
      </c>
      <c r="D26" s="17">
        <v>1088359.47</v>
      </c>
      <c r="E26" s="17">
        <v>12904082.470000001</v>
      </c>
      <c r="F26" s="17">
        <v>12904082.470000001</v>
      </c>
      <c r="G26" s="17">
        <v>12904082.470000001</v>
      </c>
      <c r="H26" s="17">
        <v>0</v>
      </c>
    </row>
    <row r="27" spans="1:8" s="15" customFormat="1" x14ac:dyDescent="0.25">
      <c r="A27" s="26" t="s">
        <v>1048</v>
      </c>
      <c r="B27" s="23" t="s">
        <v>1049</v>
      </c>
      <c r="C27" s="17">
        <v>8047330</v>
      </c>
      <c r="D27" s="17">
        <v>615895.35</v>
      </c>
      <c r="E27" s="17">
        <v>8663225.3499999996</v>
      </c>
      <c r="F27" s="17">
        <v>8663225.3499999996</v>
      </c>
      <c r="G27" s="17">
        <v>8663225.3499999996</v>
      </c>
      <c r="H27" s="17">
        <v>0</v>
      </c>
    </row>
    <row r="28" spans="1:8" s="15" customFormat="1" x14ac:dyDescent="0.25">
      <c r="A28" s="26" t="s">
        <v>1050</v>
      </c>
      <c r="B28" s="23" t="s">
        <v>1051</v>
      </c>
      <c r="C28" s="17">
        <v>16497835</v>
      </c>
      <c r="D28" s="17">
        <v>2396327.75</v>
      </c>
      <c r="E28" s="17">
        <v>18894162.75</v>
      </c>
      <c r="F28" s="17">
        <v>18894162.75</v>
      </c>
      <c r="G28" s="17">
        <v>18890202.75</v>
      </c>
      <c r="H28" s="17">
        <v>0</v>
      </c>
    </row>
    <row r="29" spans="1:8" s="15" customFormat="1" x14ac:dyDescent="0.25">
      <c r="A29" s="26" t="s">
        <v>1052</v>
      </c>
      <c r="B29" s="23" t="s">
        <v>1053</v>
      </c>
      <c r="C29" s="17">
        <v>23045930</v>
      </c>
      <c r="D29" s="17">
        <v>12032293.289999999</v>
      </c>
      <c r="E29" s="17">
        <v>35078223.289999999</v>
      </c>
      <c r="F29" s="17">
        <v>35078223.289999999</v>
      </c>
      <c r="G29" s="17">
        <v>34959753.740000002</v>
      </c>
      <c r="H29" s="17">
        <v>0</v>
      </c>
    </row>
    <row r="30" spans="1:8" s="15" customFormat="1" x14ac:dyDescent="0.25">
      <c r="A30" s="25" t="s">
        <v>206</v>
      </c>
      <c r="B30" s="24" t="s">
        <v>207</v>
      </c>
      <c r="C30" s="16">
        <v>13704601</v>
      </c>
      <c r="D30" s="16">
        <v>-13704601</v>
      </c>
      <c r="E30" s="16">
        <v>0</v>
      </c>
      <c r="F30" s="16">
        <v>0</v>
      </c>
      <c r="G30" s="16">
        <v>0</v>
      </c>
      <c r="H30" s="16">
        <v>0</v>
      </c>
    </row>
    <row r="31" spans="1:8" s="15" customFormat="1" x14ac:dyDescent="0.25">
      <c r="A31" s="26" t="s">
        <v>1054</v>
      </c>
      <c r="B31" s="23" t="s">
        <v>207</v>
      </c>
      <c r="C31" s="17">
        <v>13704601</v>
      </c>
      <c r="D31" s="17">
        <v>-13704601</v>
      </c>
      <c r="E31" s="17">
        <v>0</v>
      </c>
      <c r="F31" s="17">
        <v>0</v>
      </c>
      <c r="G31" s="17">
        <v>0</v>
      </c>
      <c r="H31" s="17">
        <v>0</v>
      </c>
    </row>
    <row r="32" spans="1:8" x14ac:dyDescent="0.25">
      <c r="A32" s="4"/>
      <c r="B32" s="28"/>
      <c r="C32" s="6"/>
      <c r="D32" s="6"/>
      <c r="E32" s="6"/>
      <c r="F32" s="6"/>
      <c r="G32" s="6"/>
      <c r="H32" s="6"/>
    </row>
    <row r="33" spans="1:8" x14ac:dyDescent="0.25">
      <c r="A33" s="7"/>
      <c r="B33" s="30" t="s">
        <v>12</v>
      </c>
      <c r="C33" s="10">
        <f>C13</f>
        <v>475185380</v>
      </c>
      <c r="D33" s="10">
        <f t="shared" ref="D33:H33" si="1">D13</f>
        <v>-9128315.2300000098</v>
      </c>
      <c r="E33" s="10">
        <f t="shared" si="1"/>
        <v>466057064.76999998</v>
      </c>
      <c r="F33" s="10">
        <f t="shared" si="1"/>
        <v>466057064.76999998</v>
      </c>
      <c r="G33" s="10">
        <f t="shared" si="1"/>
        <v>465441214.69</v>
      </c>
      <c r="H33" s="10">
        <f t="shared" si="1"/>
        <v>0</v>
      </c>
    </row>
  </sheetData>
  <mergeCells count="10">
    <mergeCell ref="A7:H7"/>
    <mergeCell ref="A9:B11"/>
    <mergeCell ref="C9:G9"/>
    <mergeCell ref="H9:H10"/>
    <mergeCell ref="A1:H1"/>
    <mergeCell ref="A2:H2"/>
    <mergeCell ref="A3:H3"/>
    <mergeCell ref="A4:H4"/>
    <mergeCell ref="A5:H5"/>
    <mergeCell ref="A6:H6"/>
  </mergeCells>
  <printOptions horizontalCentered="1"/>
  <pageMargins left="0.39370078740157483" right="0.39370078740157483" top="0.59055118110236227" bottom="0.39370078740157483" header="0.31496062992125984" footer="0.31496062992125984"/>
  <pageSetup scale="90" firstPageNumber="2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opLeftCell="A16" workbookViewId="0">
      <selection activeCell="F13" sqref="F13"/>
    </sheetView>
  </sheetViews>
  <sheetFormatPr baseColWidth="10" defaultRowHeight="15" x14ac:dyDescent="0.25"/>
  <cols>
    <col min="1" max="1" width="10.85546875" customWidth="1"/>
    <col min="2" max="2" width="55.5703125" customWidth="1"/>
    <col min="3" max="3" width="12" customWidth="1"/>
    <col min="4" max="5" width="12.42578125" customWidth="1"/>
    <col min="6" max="6" width="12" customWidth="1"/>
    <col min="7" max="7" width="11.85546875" customWidth="1"/>
    <col min="8" max="8" width="13.140625" customWidth="1"/>
  </cols>
  <sheetData>
    <row r="1" spans="1:8" x14ac:dyDescent="0.25">
      <c r="A1" s="85" t="s">
        <v>1205</v>
      </c>
      <c r="B1" s="86"/>
      <c r="C1" s="86"/>
      <c r="D1" s="86"/>
      <c r="E1" s="86"/>
      <c r="F1" s="86"/>
      <c r="G1" s="86"/>
      <c r="H1" s="87"/>
    </row>
    <row r="2" spans="1:8" x14ac:dyDescent="0.25">
      <c r="A2" s="88" t="s">
        <v>278</v>
      </c>
      <c r="B2" s="89"/>
      <c r="C2" s="89"/>
      <c r="D2" s="89"/>
      <c r="E2" s="89"/>
      <c r="F2" s="89"/>
      <c r="G2" s="89"/>
      <c r="H2" s="90"/>
    </row>
    <row r="3" spans="1:8" x14ac:dyDescent="0.25">
      <c r="A3" s="82" t="s">
        <v>0</v>
      </c>
      <c r="B3" s="83"/>
      <c r="C3" s="83"/>
      <c r="D3" s="83"/>
      <c r="E3" s="83"/>
      <c r="F3" s="83"/>
      <c r="G3" s="83"/>
      <c r="H3" s="84"/>
    </row>
    <row r="4" spans="1:8" x14ac:dyDescent="0.25">
      <c r="A4" s="82" t="s">
        <v>1</v>
      </c>
      <c r="B4" s="83"/>
      <c r="C4" s="83"/>
      <c r="D4" s="83"/>
      <c r="E4" s="83"/>
      <c r="F4" s="83"/>
      <c r="G4" s="83"/>
      <c r="H4" s="84"/>
    </row>
    <row r="5" spans="1:8" x14ac:dyDescent="0.25">
      <c r="A5" s="82" t="s">
        <v>1083</v>
      </c>
      <c r="B5" s="83"/>
      <c r="C5" s="83"/>
      <c r="D5" s="83"/>
      <c r="E5" s="83"/>
      <c r="F5" s="83"/>
      <c r="G5" s="83"/>
      <c r="H5" s="84"/>
    </row>
    <row r="6" spans="1:8" s="11" customFormat="1" x14ac:dyDescent="0.25">
      <c r="A6" s="82" t="s">
        <v>1269</v>
      </c>
      <c r="B6" s="83"/>
      <c r="C6" s="83"/>
      <c r="D6" s="83"/>
      <c r="E6" s="83"/>
      <c r="F6" s="83"/>
      <c r="G6" s="83"/>
      <c r="H6" s="84"/>
    </row>
    <row r="7" spans="1:8" x14ac:dyDescent="0.25">
      <c r="A7" s="91" t="s">
        <v>277</v>
      </c>
      <c r="B7" s="92"/>
      <c r="C7" s="92"/>
      <c r="D7" s="92"/>
      <c r="E7" s="92"/>
      <c r="F7" s="92"/>
      <c r="G7" s="92"/>
      <c r="H7" s="93"/>
    </row>
    <row r="8" spans="1:8" ht="12.75" customHeight="1" x14ac:dyDescent="0.25">
      <c r="A8" s="43"/>
      <c r="B8" s="44"/>
      <c r="C8" s="44"/>
      <c r="D8" s="44"/>
      <c r="E8" s="44"/>
      <c r="F8" s="44"/>
      <c r="G8" s="44"/>
      <c r="H8" s="44"/>
    </row>
    <row r="9" spans="1:8" x14ac:dyDescent="0.25">
      <c r="A9" s="94" t="s">
        <v>2</v>
      </c>
      <c r="B9" s="100"/>
      <c r="C9" s="77" t="s">
        <v>3</v>
      </c>
      <c r="D9" s="78"/>
      <c r="E9" s="78"/>
      <c r="F9" s="78"/>
      <c r="G9" s="79"/>
      <c r="H9" s="105" t="s">
        <v>4</v>
      </c>
    </row>
    <row r="10" spans="1:8" ht="36" x14ac:dyDescent="0.25">
      <c r="A10" s="101"/>
      <c r="B10" s="102"/>
      <c r="C10" s="2" t="s">
        <v>5</v>
      </c>
      <c r="D10" s="38" t="s">
        <v>6</v>
      </c>
      <c r="E10" s="2" t="s">
        <v>7</v>
      </c>
      <c r="F10" s="2" t="s">
        <v>8</v>
      </c>
      <c r="G10" s="2" t="s">
        <v>9</v>
      </c>
      <c r="H10" s="105"/>
    </row>
    <row r="11" spans="1:8" x14ac:dyDescent="0.25">
      <c r="A11" s="103"/>
      <c r="B11" s="104"/>
      <c r="C11" s="3">
        <v>1</v>
      </c>
      <c r="D11" s="3">
        <v>2</v>
      </c>
      <c r="E11" s="3" t="s">
        <v>10</v>
      </c>
      <c r="F11" s="3">
        <v>4</v>
      </c>
      <c r="G11" s="3">
        <v>5</v>
      </c>
      <c r="H11" s="3" t="s">
        <v>11</v>
      </c>
    </row>
    <row r="12" spans="1:8" ht="4.9000000000000004" customHeight="1" x14ac:dyDescent="0.25">
      <c r="A12" s="12"/>
      <c r="B12" s="13"/>
      <c r="C12" s="16"/>
      <c r="D12" s="16"/>
      <c r="E12" s="16"/>
      <c r="F12" s="16"/>
      <c r="G12" s="16"/>
      <c r="H12" s="16"/>
    </row>
    <row r="13" spans="1:8" s="15" customFormat="1" x14ac:dyDescent="0.25">
      <c r="A13" s="32" t="s">
        <v>208</v>
      </c>
      <c r="B13" s="40" t="s">
        <v>209</v>
      </c>
      <c r="C13" s="16">
        <f>C14+C16+C18+C20+C22+C35+C37</f>
        <v>502899291</v>
      </c>
      <c r="D13" s="16">
        <f t="shared" ref="D13:H13" si="0">D14+D16+D18+D20+D22+D35+D37</f>
        <v>35824209.789999999</v>
      </c>
      <c r="E13" s="16">
        <f t="shared" si="0"/>
        <v>538723500.78999996</v>
      </c>
      <c r="F13" s="16">
        <f t="shared" si="0"/>
        <v>538723500.78999996</v>
      </c>
      <c r="G13" s="16">
        <f t="shared" si="0"/>
        <v>531294088.49000001</v>
      </c>
      <c r="H13" s="16">
        <f t="shared" si="0"/>
        <v>0</v>
      </c>
    </row>
    <row r="14" spans="1:8" s="15" customFormat="1" x14ac:dyDescent="0.25">
      <c r="A14" s="25" t="s">
        <v>210</v>
      </c>
      <c r="B14" s="24" t="s">
        <v>211</v>
      </c>
      <c r="C14" s="16">
        <v>25280736</v>
      </c>
      <c r="D14" s="16">
        <v>0</v>
      </c>
      <c r="E14" s="16">
        <v>25280736</v>
      </c>
      <c r="F14" s="16">
        <v>25280736</v>
      </c>
      <c r="G14" s="16">
        <v>24165339.5</v>
      </c>
      <c r="H14" s="16">
        <v>0</v>
      </c>
    </row>
    <row r="15" spans="1:8" s="15" customFormat="1" x14ac:dyDescent="0.25">
      <c r="A15" s="26" t="s">
        <v>1055</v>
      </c>
      <c r="B15" s="23" t="s">
        <v>211</v>
      </c>
      <c r="C15" s="17">
        <v>25280736</v>
      </c>
      <c r="D15" s="17">
        <v>0</v>
      </c>
      <c r="E15" s="17">
        <v>25280736</v>
      </c>
      <c r="F15" s="17">
        <v>25280736</v>
      </c>
      <c r="G15" s="17">
        <v>24165339.5</v>
      </c>
      <c r="H15" s="17">
        <v>0</v>
      </c>
    </row>
    <row r="16" spans="1:8" s="15" customFormat="1" x14ac:dyDescent="0.25">
      <c r="A16" s="25" t="s">
        <v>212</v>
      </c>
      <c r="B16" s="24" t="s">
        <v>213</v>
      </c>
      <c r="C16" s="16">
        <v>36354210</v>
      </c>
      <c r="D16" s="16">
        <v>-1278095.96</v>
      </c>
      <c r="E16" s="16">
        <v>35076114.039999999</v>
      </c>
      <c r="F16" s="16">
        <v>35076114.039999999</v>
      </c>
      <c r="G16" s="16">
        <v>34298380.740000002</v>
      </c>
      <c r="H16" s="16">
        <v>0</v>
      </c>
    </row>
    <row r="17" spans="1:8" s="15" customFormat="1" x14ac:dyDescent="0.25">
      <c r="A17" s="26" t="s">
        <v>1056</v>
      </c>
      <c r="B17" s="23" t="s">
        <v>1057</v>
      </c>
      <c r="C17" s="17">
        <v>36354210</v>
      </c>
      <c r="D17" s="17">
        <v>-1278095.96</v>
      </c>
      <c r="E17" s="17">
        <v>35076114.039999999</v>
      </c>
      <c r="F17" s="17">
        <v>35076114.039999999</v>
      </c>
      <c r="G17" s="17">
        <v>34298380.740000002</v>
      </c>
      <c r="H17" s="17">
        <v>0</v>
      </c>
    </row>
    <row r="18" spans="1:8" s="15" customFormat="1" x14ac:dyDescent="0.25">
      <c r="A18" s="25" t="s">
        <v>214</v>
      </c>
      <c r="B18" s="24" t="s">
        <v>215</v>
      </c>
      <c r="C18" s="16">
        <v>4027223</v>
      </c>
      <c r="D18" s="16">
        <v>-932559.45</v>
      </c>
      <c r="E18" s="16">
        <v>3094663.55</v>
      </c>
      <c r="F18" s="16">
        <v>3094663.55</v>
      </c>
      <c r="G18" s="16">
        <v>3094663.55</v>
      </c>
      <c r="H18" s="16">
        <v>0</v>
      </c>
    </row>
    <row r="19" spans="1:8" s="15" customFormat="1" x14ac:dyDescent="0.25">
      <c r="A19" s="26" t="s">
        <v>1058</v>
      </c>
      <c r="B19" s="23" t="s">
        <v>215</v>
      </c>
      <c r="C19" s="17">
        <v>4027223</v>
      </c>
      <c r="D19" s="17">
        <v>-932559.45</v>
      </c>
      <c r="E19" s="17">
        <v>3094663.55</v>
      </c>
      <c r="F19" s="17">
        <v>3094663.55</v>
      </c>
      <c r="G19" s="17">
        <v>3094663.55</v>
      </c>
      <c r="H19" s="17">
        <v>0</v>
      </c>
    </row>
    <row r="20" spans="1:8" s="15" customFormat="1" x14ac:dyDescent="0.25">
      <c r="A20" s="25" t="s">
        <v>216</v>
      </c>
      <c r="B20" s="24" t="s">
        <v>217</v>
      </c>
      <c r="C20" s="16">
        <v>23996773</v>
      </c>
      <c r="D20" s="16">
        <v>-2450.38</v>
      </c>
      <c r="E20" s="16">
        <v>23994322.620000001</v>
      </c>
      <c r="F20" s="16">
        <v>23994322.620000001</v>
      </c>
      <c r="G20" s="16">
        <v>23025194.620000001</v>
      </c>
      <c r="H20" s="16">
        <v>0</v>
      </c>
    </row>
    <row r="21" spans="1:8" s="15" customFormat="1" x14ac:dyDescent="0.25">
      <c r="A21" s="26" t="s">
        <v>1059</v>
      </c>
      <c r="B21" s="23" t="s">
        <v>217</v>
      </c>
      <c r="C21" s="17">
        <v>23996773</v>
      </c>
      <c r="D21" s="17">
        <v>-2450.38</v>
      </c>
      <c r="E21" s="17">
        <v>23994322.620000001</v>
      </c>
      <c r="F21" s="17">
        <v>23994322.620000001</v>
      </c>
      <c r="G21" s="17">
        <v>23025194.620000001</v>
      </c>
      <c r="H21" s="17">
        <v>0</v>
      </c>
    </row>
    <row r="22" spans="1:8" s="15" customFormat="1" x14ac:dyDescent="0.25">
      <c r="A22" s="25" t="s">
        <v>218</v>
      </c>
      <c r="B22" s="24" t="s">
        <v>219</v>
      </c>
      <c r="C22" s="16">
        <v>213156611</v>
      </c>
      <c r="D22" s="16">
        <v>8939805.5800000001</v>
      </c>
      <c r="E22" s="16">
        <v>222096416.58000001</v>
      </c>
      <c r="F22" s="16">
        <v>222096416.58000001</v>
      </c>
      <c r="G22" s="16">
        <v>222096416.58000001</v>
      </c>
      <c r="H22" s="16">
        <v>0</v>
      </c>
    </row>
    <row r="23" spans="1:8" s="15" customFormat="1" x14ac:dyDescent="0.25">
      <c r="A23" s="26" t="s">
        <v>1060</v>
      </c>
      <c r="B23" s="23" t="s">
        <v>1061</v>
      </c>
      <c r="C23" s="17">
        <v>46270641</v>
      </c>
      <c r="D23" s="17">
        <v>2142500.67</v>
      </c>
      <c r="E23" s="17">
        <v>48413141.670000002</v>
      </c>
      <c r="F23" s="17">
        <v>48413141.670000002</v>
      </c>
      <c r="G23" s="17">
        <v>48413141.670000002</v>
      </c>
      <c r="H23" s="17">
        <v>0</v>
      </c>
    </row>
    <row r="24" spans="1:8" s="15" customFormat="1" x14ac:dyDescent="0.25">
      <c r="A24" s="26" t="s">
        <v>1062</v>
      </c>
      <c r="B24" s="23" t="s">
        <v>1063</v>
      </c>
      <c r="C24" s="17">
        <v>59713139</v>
      </c>
      <c r="D24" s="17">
        <v>2706280.03</v>
      </c>
      <c r="E24" s="17">
        <v>62419419.030000001</v>
      </c>
      <c r="F24" s="17">
        <v>62419419.030000001</v>
      </c>
      <c r="G24" s="17">
        <v>62419419.030000001</v>
      </c>
      <c r="H24" s="17">
        <v>0</v>
      </c>
    </row>
    <row r="25" spans="1:8" s="15" customFormat="1" x14ac:dyDescent="0.25">
      <c r="A25" s="26" t="s">
        <v>1064</v>
      </c>
      <c r="B25" s="23" t="s">
        <v>1065</v>
      </c>
      <c r="C25" s="17">
        <v>15334835</v>
      </c>
      <c r="D25" s="17">
        <v>845050.36</v>
      </c>
      <c r="E25" s="17">
        <v>16179885.359999999</v>
      </c>
      <c r="F25" s="17">
        <v>16179885.359999999</v>
      </c>
      <c r="G25" s="17">
        <v>16179885.359999999</v>
      </c>
      <c r="H25" s="17">
        <v>0</v>
      </c>
    </row>
    <row r="26" spans="1:8" s="15" customFormat="1" x14ac:dyDescent="0.25">
      <c r="A26" s="26" t="s">
        <v>1066</v>
      </c>
      <c r="B26" s="23" t="s">
        <v>1067</v>
      </c>
      <c r="C26" s="17">
        <v>8991172</v>
      </c>
      <c r="D26" s="17">
        <v>578995.93999999936</v>
      </c>
      <c r="E26" s="17">
        <v>9570167.9399999995</v>
      </c>
      <c r="F26" s="17">
        <v>9570167.9399999995</v>
      </c>
      <c r="G26" s="17">
        <v>9570167.9399999995</v>
      </c>
      <c r="H26" s="17">
        <v>0</v>
      </c>
    </row>
    <row r="27" spans="1:8" s="15" customFormat="1" x14ac:dyDescent="0.25">
      <c r="A27" s="26" t="s">
        <v>1068</v>
      </c>
      <c r="B27" s="23" t="s">
        <v>1069</v>
      </c>
      <c r="C27" s="17">
        <v>12401762</v>
      </c>
      <c r="D27" s="17">
        <v>722036.95</v>
      </c>
      <c r="E27" s="17">
        <v>13123798.949999999</v>
      </c>
      <c r="F27" s="17">
        <v>13123798.949999999</v>
      </c>
      <c r="G27" s="17">
        <v>13123798.949999999</v>
      </c>
      <c r="H27" s="17">
        <v>0</v>
      </c>
    </row>
    <row r="28" spans="1:8" s="15" customFormat="1" x14ac:dyDescent="0.25">
      <c r="A28" s="26" t="s">
        <v>1070</v>
      </c>
      <c r="B28" s="23" t="s">
        <v>1071</v>
      </c>
      <c r="C28" s="17">
        <v>8380412</v>
      </c>
      <c r="D28" s="17">
        <v>553380.57999999996</v>
      </c>
      <c r="E28" s="17">
        <v>8933792.5800000001</v>
      </c>
      <c r="F28" s="17">
        <v>8933792.5800000001</v>
      </c>
      <c r="G28" s="17">
        <v>8933792.5800000001</v>
      </c>
      <c r="H28" s="17">
        <v>0</v>
      </c>
    </row>
    <row r="29" spans="1:8" s="15" customFormat="1" x14ac:dyDescent="0.25">
      <c r="A29" s="26" t="s">
        <v>1072</v>
      </c>
      <c r="B29" s="23" t="s">
        <v>1073</v>
      </c>
      <c r="C29" s="17">
        <v>22633341</v>
      </c>
      <c r="D29" s="17">
        <v>1151150.1599999999</v>
      </c>
      <c r="E29" s="17">
        <v>23784491.16</v>
      </c>
      <c r="F29" s="17">
        <v>23784491.16</v>
      </c>
      <c r="G29" s="17">
        <v>23784491.16</v>
      </c>
      <c r="H29" s="17">
        <v>0</v>
      </c>
    </row>
    <row r="30" spans="1:8" s="15" customFormat="1" x14ac:dyDescent="0.25">
      <c r="A30" s="26" t="s">
        <v>1074</v>
      </c>
      <c r="B30" s="23" t="s">
        <v>1075</v>
      </c>
      <c r="C30" s="17">
        <v>27804584</v>
      </c>
      <c r="D30" s="17">
        <v>1368032.53</v>
      </c>
      <c r="E30" s="17">
        <v>29172616.530000001</v>
      </c>
      <c r="F30" s="17">
        <v>29172616.530000001</v>
      </c>
      <c r="G30" s="17">
        <v>29172616.530000001</v>
      </c>
      <c r="H30" s="17">
        <v>0</v>
      </c>
    </row>
    <row r="31" spans="1:8" s="15" customFormat="1" x14ac:dyDescent="0.25">
      <c r="A31" s="26" t="s">
        <v>1076</v>
      </c>
      <c r="B31" s="23" t="s">
        <v>1256</v>
      </c>
      <c r="C31" s="17">
        <v>3875575</v>
      </c>
      <c r="D31" s="17">
        <v>364447.52</v>
      </c>
      <c r="E31" s="17">
        <v>4240022.5199999996</v>
      </c>
      <c r="F31" s="17">
        <v>4240022.5199999996</v>
      </c>
      <c r="G31" s="17">
        <v>4240022.5199999996</v>
      </c>
      <c r="H31" s="17">
        <v>0</v>
      </c>
    </row>
    <row r="32" spans="1:8" s="15" customFormat="1" x14ac:dyDescent="0.25">
      <c r="A32" s="26" t="s">
        <v>1077</v>
      </c>
      <c r="B32" s="23" t="s">
        <v>1078</v>
      </c>
      <c r="C32" s="17">
        <v>3875575</v>
      </c>
      <c r="D32" s="17">
        <v>364447.52</v>
      </c>
      <c r="E32" s="17">
        <v>4240022.5199999996</v>
      </c>
      <c r="F32" s="17">
        <v>4240022.5199999996</v>
      </c>
      <c r="G32" s="17">
        <v>4240022.5199999996</v>
      </c>
      <c r="H32" s="17">
        <v>0</v>
      </c>
    </row>
    <row r="33" spans="1:8" s="15" customFormat="1" x14ac:dyDescent="0.25">
      <c r="A33" s="26" t="s">
        <v>1079</v>
      </c>
      <c r="B33" s="23" t="s">
        <v>1080</v>
      </c>
      <c r="C33" s="17">
        <v>3875575</v>
      </c>
      <c r="D33" s="17">
        <v>-3875575</v>
      </c>
      <c r="E33" s="17">
        <v>0</v>
      </c>
      <c r="F33" s="17">
        <v>0</v>
      </c>
      <c r="G33" s="17">
        <v>0</v>
      </c>
      <c r="H33" s="17">
        <v>0</v>
      </c>
    </row>
    <row r="34" spans="1:8" s="15" customFormat="1" x14ac:dyDescent="0.25">
      <c r="A34" s="26" t="s">
        <v>1257</v>
      </c>
      <c r="B34" s="23" t="s">
        <v>1258</v>
      </c>
      <c r="C34" s="17">
        <v>0</v>
      </c>
      <c r="D34" s="17">
        <v>2019058.32</v>
      </c>
      <c r="E34" s="17">
        <v>2019058.32</v>
      </c>
      <c r="F34" s="17">
        <v>2019058.32</v>
      </c>
      <c r="G34" s="17">
        <v>2019058.32</v>
      </c>
      <c r="H34" s="17">
        <v>0</v>
      </c>
    </row>
    <row r="35" spans="1:8" s="15" customFormat="1" x14ac:dyDescent="0.25">
      <c r="A35" s="25" t="s">
        <v>220</v>
      </c>
      <c r="B35" s="24" t="s">
        <v>1208</v>
      </c>
      <c r="C35" s="16">
        <v>176083410</v>
      </c>
      <c r="D35" s="16">
        <v>23506874</v>
      </c>
      <c r="E35" s="16">
        <v>199590284</v>
      </c>
      <c r="F35" s="16">
        <v>199590284</v>
      </c>
      <c r="G35" s="16">
        <v>196549819</v>
      </c>
      <c r="H35" s="16">
        <v>0</v>
      </c>
    </row>
    <row r="36" spans="1:8" s="15" customFormat="1" x14ac:dyDescent="0.25">
      <c r="A36" s="26" t="s">
        <v>1081</v>
      </c>
      <c r="B36" s="23" t="s">
        <v>1208</v>
      </c>
      <c r="C36" s="17">
        <v>176083410</v>
      </c>
      <c r="D36" s="17">
        <v>23506874</v>
      </c>
      <c r="E36" s="17">
        <v>199590284</v>
      </c>
      <c r="F36" s="17">
        <v>199590284</v>
      </c>
      <c r="G36" s="17">
        <v>196549819</v>
      </c>
      <c r="H36" s="17">
        <v>0</v>
      </c>
    </row>
    <row r="37" spans="1:8" s="15" customFormat="1" x14ac:dyDescent="0.25">
      <c r="A37" s="25" t="s">
        <v>221</v>
      </c>
      <c r="B37" s="24" t="s">
        <v>222</v>
      </c>
      <c r="C37" s="16">
        <v>24000328</v>
      </c>
      <c r="D37" s="16">
        <v>5590636</v>
      </c>
      <c r="E37" s="16">
        <v>29590964</v>
      </c>
      <c r="F37" s="16">
        <v>29590964</v>
      </c>
      <c r="G37" s="16">
        <v>28064274.5</v>
      </c>
      <c r="H37" s="16">
        <v>0</v>
      </c>
    </row>
    <row r="38" spans="1:8" s="15" customFormat="1" x14ac:dyDescent="0.25">
      <c r="A38" s="26" t="s">
        <v>1082</v>
      </c>
      <c r="B38" s="23" t="s">
        <v>222</v>
      </c>
      <c r="C38" s="17">
        <v>24000328</v>
      </c>
      <c r="D38" s="17">
        <v>5590636</v>
      </c>
      <c r="E38" s="17">
        <v>29590964</v>
      </c>
      <c r="F38" s="17">
        <v>29590964</v>
      </c>
      <c r="G38" s="17">
        <v>28064274.5</v>
      </c>
      <c r="H38" s="17">
        <v>0</v>
      </c>
    </row>
    <row r="39" spans="1:8" x14ac:dyDescent="0.25">
      <c r="A39" s="4"/>
      <c r="B39" s="28"/>
      <c r="C39" s="6"/>
      <c r="D39" s="6"/>
      <c r="E39" s="6"/>
      <c r="F39" s="6"/>
      <c r="G39" s="6"/>
      <c r="H39" s="6"/>
    </row>
    <row r="40" spans="1:8" x14ac:dyDescent="0.25">
      <c r="A40" s="7"/>
      <c r="B40" s="30" t="s">
        <v>12</v>
      </c>
      <c r="C40" s="10">
        <f>C13</f>
        <v>502899291</v>
      </c>
      <c r="D40" s="10">
        <f t="shared" ref="D40:H40" si="1">D13</f>
        <v>35824209.789999999</v>
      </c>
      <c r="E40" s="10">
        <f t="shared" si="1"/>
        <v>538723500.78999996</v>
      </c>
      <c r="F40" s="10">
        <f t="shared" si="1"/>
        <v>538723500.78999996</v>
      </c>
      <c r="G40" s="10">
        <f t="shared" si="1"/>
        <v>531294088.49000001</v>
      </c>
      <c r="H40" s="10">
        <f t="shared" si="1"/>
        <v>0</v>
      </c>
    </row>
  </sheetData>
  <mergeCells count="10">
    <mergeCell ref="A7:H7"/>
    <mergeCell ref="A9:B11"/>
    <mergeCell ref="C9:G9"/>
    <mergeCell ref="H9:H10"/>
    <mergeCell ref="A1:H1"/>
    <mergeCell ref="A2:H2"/>
    <mergeCell ref="A3:H3"/>
    <mergeCell ref="A4:H4"/>
    <mergeCell ref="A5:H5"/>
    <mergeCell ref="A6:H6"/>
  </mergeCells>
  <printOptions horizontalCentered="1"/>
  <pageMargins left="0.39370078740157483" right="0.39370078740157483" top="0.59055118110236227" bottom="0.39370078740157483" header="0.31496062992125984" footer="0.31496062992125984"/>
  <pageSetup paperSize="119" scale="90" firstPageNumber="2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"/>
  <sheetViews>
    <sheetView topLeftCell="A73" workbookViewId="0">
      <selection activeCell="H99" sqref="A99:H99"/>
    </sheetView>
  </sheetViews>
  <sheetFormatPr baseColWidth="10" defaultRowHeight="15" x14ac:dyDescent="0.25"/>
  <cols>
    <col min="1" max="1" width="11.7109375" customWidth="1"/>
    <col min="2" max="2" width="55.5703125" customWidth="1"/>
    <col min="3" max="3" width="12" customWidth="1"/>
    <col min="4" max="5" width="12.42578125" customWidth="1"/>
    <col min="6" max="6" width="12" customWidth="1"/>
    <col min="7" max="7" width="11.85546875" customWidth="1"/>
    <col min="8" max="8" width="13.140625" customWidth="1"/>
  </cols>
  <sheetData>
    <row r="1" spans="1:8" x14ac:dyDescent="0.25">
      <c r="A1" s="85" t="s">
        <v>1205</v>
      </c>
      <c r="B1" s="86"/>
      <c r="C1" s="86"/>
      <c r="D1" s="86"/>
      <c r="E1" s="86"/>
      <c r="F1" s="86"/>
      <c r="G1" s="86"/>
      <c r="H1" s="87"/>
    </row>
    <row r="2" spans="1:8" x14ac:dyDescent="0.25">
      <c r="A2" s="88" t="s">
        <v>278</v>
      </c>
      <c r="B2" s="89"/>
      <c r="C2" s="89"/>
      <c r="D2" s="89"/>
      <c r="E2" s="89"/>
      <c r="F2" s="89"/>
      <c r="G2" s="89"/>
      <c r="H2" s="90"/>
    </row>
    <row r="3" spans="1:8" x14ac:dyDescent="0.25">
      <c r="A3" s="82" t="s">
        <v>0</v>
      </c>
      <c r="B3" s="83"/>
      <c r="C3" s="83"/>
      <c r="D3" s="83"/>
      <c r="E3" s="83"/>
      <c r="F3" s="83"/>
      <c r="G3" s="83"/>
      <c r="H3" s="84"/>
    </row>
    <row r="4" spans="1:8" x14ac:dyDescent="0.25">
      <c r="A4" s="82" t="s">
        <v>1</v>
      </c>
      <c r="B4" s="83"/>
      <c r="C4" s="83"/>
      <c r="D4" s="83"/>
      <c r="E4" s="83"/>
      <c r="F4" s="83"/>
      <c r="G4" s="83"/>
      <c r="H4" s="84"/>
    </row>
    <row r="5" spans="1:8" x14ac:dyDescent="0.25">
      <c r="A5" s="82" t="s">
        <v>284</v>
      </c>
      <c r="B5" s="83"/>
      <c r="C5" s="83"/>
      <c r="D5" s="83"/>
      <c r="E5" s="83"/>
      <c r="F5" s="83"/>
      <c r="G5" s="83"/>
      <c r="H5" s="84"/>
    </row>
    <row r="6" spans="1:8" s="11" customFormat="1" x14ac:dyDescent="0.25">
      <c r="A6" s="82" t="s">
        <v>1269</v>
      </c>
      <c r="B6" s="83"/>
      <c r="C6" s="83"/>
      <c r="D6" s="83"/>
      <c r="E6" s="83"/>
      <c r="F6" s="83"/>
      <c r="G6" s="83"/>
      <c r="H6" s="84"/>
    </row>
    <row r="7" spans="1:8" x14ac:dyDescent="0.25">
      <c r="A7" s="91" t="s">
        <v>277</v>
      </c>
      <c r="B7" s="92"/>
      <c r="C7" s="92"/>
      <c r="D7" s="92"/>
      <c r="E7" s="92"/>
      <c r="F7" s="92"/>
      <c r="G7" s="92"/>
      <c r="H7" s="93"/>
    </row>
    <row r="8" spans="1:8" ht="12.75" customHeight="1" x14ac:dyDescent="0.25">
      <c r="A8" s="1"/>
      <c r="B8" s="1"/>
      <c r="C8" s="1"/>
      <c r="D8" s="1"/>
      <c r="E8" s="1"/>
      <c r="F8" s="1"/>
      <c r="G8" s="1"/>
      <c r="H8" s="1"/>
    </row>
    <row r="9" spans="1:8" x14ac:dyDescent="0.25">
      <c r="A9" s="94" t="s">
        <v>2</v>
      </c>
      <c r="B9" s="100"/>
      <c r="C9" s="77" t="s">
        <v>3</v>
      </c>
      <c r="D9" s="78"/>
      <c r="E9" s="78"/>
      <c r="F9" s="78"/>
      <c r="G9" s="79"/>
      <c r="H9" s="105" t="s">
        <v>4</v>
      </c>
    </row>
    <row r="10" spans="1:8" ht="36" x14ac:dyDescent="0.25">
      <c r="A10" s="101"/>
      <c r="B10" s="102"/>
      <c r="C10" s="2" t="s">
        <v>5</v>
      </c>
      <c r="D10" s="22" t="s">
        <v>6</v>
      </c>
      <c r="E10" s="2" t="s">
        <v>7</v>
      </c>
      <c r="F10" s="2" t="s">
        <v>8</v>
      </c>
      <c r="G10" s="2" t="s">
        <v>9</v>
      </c>
      <c r="H10" s="105"/>
    </row>
    <row r="11" spans="1:8" x14ac:dyDescent="0.25">
      <c r="A11" s="103"/>
      <c r="B11" s="104"/>
      <c r="C11" s="3">
        <v>1</v>
      </c>
      <c r="D11" s="3">
        <v>2</v>
      </c>
      <c r="E11" s="3" t="s">
        <v>10</v>
      </c>
      <c r="F11" s="3">
        <v>4</v>
      </c>
      <c r="G11" s="3">
        <v>5</v>
      </c>
      <c r="H11" s="3" t="s">
        <v>11</v>
      </c>
    </row>
    <row r="12" spans="1:8" ht="4.9000000000000004" customHeight="1" x14ac:dyDescent="0.25">
      <c r="A12" s="12"/>
      <c r="B12" s="65"/>
      <c r="C12" s="57"/>
      <c r="D12" s="57"/>
      <c r="E12" s="57"/>
      <c r="F12" s="57"/>
      <c r="G12" s="57"/>
      <c r="H12" s="57"/>
    </row>
    <row r="13" spans="1:8" s="15" customFormat="1" x14ac:dyDescent="0.25">
      <c r="A13" s="32" t="s">
        <v>224</v>
      </c>
      <c r="B13" s="40" t="s">
        <v>284</v>
      </c>
      <c r="C13" s="16">
        <f t="shared" ref="C13:E13" si="0">C14+C18+C22+C24+C48+C50+C52+C54+C56+C58+C62+C64+C70+C72+C77+C79+C82+C85+C95+C98</f>
        <v>21820930050</v>
      </c>
      <c r="D13" s="16">
        <f t="shared" si="0"/>
        <v>2262067017.1100001</v>
      </c>
      <c r="E13" s="16">
        <f t="shared" si="0"/>
        <v>24082997067.110004</v>
      </c>
      <c r="F13" s="16">
        <f>F14+F18+F22+F24+F48+F50+F52+F54+F56+F58+F62+F64+F70+F72+F77+F79+F82+F85+F95+F98</f>
        <v>24082997067.110004</v>
      </c>
      <c r="G13" s="16">
        <f>G14+G18+G22+G24+G48+G50+G52+G54+G56+G58+G62+G64+G70+G72+G77+G79+G82+G85+G95+G98</f>
        <v>23989004965.660004</v>
      </c>
      <c r="H13" s="16">
        <f t="shared" ref="H13" si="1">H14+H18+H22+H24+H48+H50+H52+H54+H56+H58+H62+H64+H70+H72+H78+H80+H83+H86+H95+H98</f>
        <v>0</v>
      </c>
    </row>
    <row r="14" spans="1:8" s="15" customFormat="1" x14ac:dyDescent="0.25">
      <c r="A14" s="59" t="s">
        <v>225</v>
      </c>
      <c r="B14" s="47" t="s">
        <v>226</v>
      </c>
      <c r="C14" s="48">
        <v>31606418</v>
      </c>
      <c r="D14" s="48">
        <v>-7016237.7699999996</v>
      </c>
      <c r="E14" s="48">
        <v>24590180.23</v>
      </c>
      <c r="F14" s="48">
        <v>24590180.23</v>
      </c>
      <c r="G14" s="48">
        <v>24460046.23</v>
      </c>
      <c r="H14" s="48">
        <v>0</v>
      </c>
    </row>
    <row r="15" spans="1:8" s="15" customFormat="1" x14ac:dyDescent="0.25">
      <c r="A15" s="60" t="s">
        <v>1084</v>
      </c>
      <c r="B15" s="50" t="s">
        <v>1085</v>
      </c>
      <c r="C15" s="51">
        <v>15317822</v>
      </c>
      <c r="D15" s="51">
        <v>-546142.31999999995</v>
      </c>
      <c r="E15" s="51">
        <v>14771679.68</v>
      </c>
      <c r="F15" s="51">
        <v>14771679.68</v>
      </c>
      <c r="G15" s="51">
        <v>14771679.68</v>
      </c>
      <c r="H15" s="51">
        <v>0</v>
      </c>
    </row>
    <row r="16" spans="1:8" s="15" customFormat="1" x14ac:dyDescent="0.25">
      <c r="A16" s="60" t="s">
        <v>1086</v>
      </c>
      <c r="B16" s="50" t="s">
        <v>1087</v>
      </c>
      <c r="C16" s="51">
        <v>2048323</v>
      </c>
      <c r="D16" s="51">
        <v>-191562.84</v>
      </c>
      <c r="E16" s="51">
        <v>1856760.16</v>
      </c>
      <c r="F16" s="51">
        <v>1856760.16</v>
      </c>
      <c r="G16" s="51">
        <v>1768626.16</v>
      </c>
      <c r="H16" s="51">
        <v>0</v>
      </c>
    </row>
    <row r="17" spans="1:8" s="15" customFormat="1" x14ac:dyDescent="0.25">
      <c r="A17" s="60" t="s">
        <v>1088</v>
      </c>
      <c r="B17" s="50" t="s">
        <v>1089</v>
      </c>
      <c r="C17" s="51">
        <v>14240273</v>
      </c>
      <c r="D17" s="51">
        <v>-6278532.6100000003</v>
      </c>
      <c r="E17" s="51">
        <v>7961740.3899999997</v>
      </c>
      <c r="F17" s="51">
        <v>7961740.3899999997</v>
      </c>
      <c r="G17" s="51">
        <v>7919740.3899999997</v>
      </c>
      <c r="H17" s="51">
        <v>0</v>
      </c>
    </row>
    <row r="18" spans="1:8" s="15" customFormat="1" x14ac:dyDescent="0.25">
      <c r="A18" s="59" t="s">
        <v>227</v>
      </c>
      <c r="B18" s="47" t="s">
        <v>228</v>
      </c>
      <c r="C18" s="48">
        <v>138836412</v>
      </c>
      <c r="D18" s="48">
        <v>5332778.03</v>
      </c>
      <c r="E18" s="48">
        <v>144169190.03</v>
      </c>
      <c r="F18" s="48">
        <v>144169190.03</v>
      </c>
      <c r="G18" s="48">
        <v>133987575.88</v>
      </c>
      <c r="H18" s="48">
        <v>0</v>
      </c>
    </row>
    <row r="19" spans="1:8" s="15" customFormat="1" x14ac:dyDescent="0.25">
      <c r="A19" s="60" t="s">
        <v>1090</v>
      </c>
      <c r="B19" s="50" t="s">
        <v>1091</v>
      </c>
      <c r="C19" s="51">
        <v>10772365</v>
      </c>
      <c r="D19" s="51">
        <v>4791457.58</v>
      </c>
      <c r="E19" s="51">
        <v>15563822.58</v>
      </c>
      <c r="F19" s="51">
        <v>15563822.58</v>
      </c>
      <c r="G19" s="51">
        <v>15387802.880000001</v>
      </c>
      <c r="H19" s="51">
        <v>0</v>
      </c>
    </row>
    <row r="20" spans="1:8" s="15" customFormat="1" x14ac:dyDescent="0.25">
      <c r="A20" s="60" t="s">
        <v>1092</v>
      </c>
      <c r="B20" s="50" t="s">
        <v>1093</v>
      </c>
      <c r="C20" s="51">
        <v>113748031</v>
      </c>
      <c r="D20" s="51">
        <v>605548.06999999995</v>
      </c>
      <c r="E20" s="51">
        <v>114353579.06999999</v>
      </c>
      <c r="F20" s="51">
        <v>114353579.06999999</v>
      </c>
      <c r="G20" s="51">
        <v>104637607.61</v>
      </c>
      <c r="H20" s="51">
        <v>0</v>
      </c>
    </row>
    <row r="21" spans="1:8" s="15" customFormat="1" x14ac:dyDescent="0.25">
      <c r="A21" s="60" t="s">
        <v>1094</v>
      </c>
      <c r="B21" s="50" t="s">
        <v>1095</v>
      </c>
      <c r="C21" s="51">
        <v>14316016</v>
      </c>
      <c r="D21" s="51">
        <v>-64227.62</v>
      </c>
      <c r="E21" s="51">
        <v>14251788.380000001</v>
      </c>
      <c r="F21" s="51">
        <v>14251788.380000001</v>
      </c>
      <c r="G21" s="51">
        <v>13962165.390000001</v>
      </c>
      <c r="H21" s="51">
        <v>0</v>
      </c>
    </row>
    <row r="22" spans="1:8" s="15" customFormat="1" x14ac:dyDescent="0.25">
      <c r="A22" s="59" t="s">
        <v>229</v>
      </c>
      <c r="B22" s="47" t="s">
        <v>48</v>
      </c>
      <c r="C22" s="48">
        <v>3899468</v>
      </c>
      <c r="D22" s="48">
        <v>-3899468</v>
      </c>
      <c r="E22" s="48">
        <v>0</v>
      </c>
      <c r="F22" s="48">
        <v>0</v>
      </c>
      <c r="G22" s="48">
        <v>0</v>
      </c>
      <c r="H22" s="48">
        <v>0</v>
      </c>
    </row>
    <row r="23" spans="1:8" s="15" customFormat="1" x14ac:dyDescent="0.25">
      <c r="A23" s="60" t="s">
        <v>1096</v>
      </c>
      <c r="B23" s="50" t="s">
        <v>1097</v>
      </c>
      <c r="C23" s="51">
        <v>3899468</v>
      </c>
      <c r="D23" s="51">
        <v>-3899468</v>
      </c>
      <c r="E23" s="51">
        <v>0</v>
      </c>
      <c r="F23" s="51">
        <v>0</v>
      </c>
      <c r="G23" s="51">
        <v>0</v>
      </c>
      <c r="H23" s="51">
        <v>0</v>
      </c>
    </row>
    <row r="24" spans="1:8" s="15" customFormat="1" x14ac:dyDescent="0.25">
      <c r="A24" s="59" t="s">
        <v>230</v>
      </c>
      <c r="B24" s="47" t="s">
        <v>231</v>
      </c>
      <c r="C24" s="48">
        <v>2700006734</v>
      </c>
      <c r="D24" s="48">
        <v>607704813.38</v>
      </c>
      <c r="E24" s="48">
        <v>3307711547.3800001</v>
      </c>
      <c r="F24" s="48">
        <v>3307711547.3800001</v>
      </c>
      <c r="G24" s="48">
        <v>3233835267.9000001</v>
      </c>
      <c r="H24" s="48">
        <v>0</v>
      </c>
    </row>
    <row r="25" spans="1:8" s="15" customFormat="1" x14ac:dyDescent="0.25">
      <c r="A25" s="60" t="s">
        <v>1098</v>
      </c>
      <c r="B25" s="50" t="s">
        <v>1099</v>
      </c>
      <c r="C25" s="51">
        <v>412096818</v>
      </c>
      <c r="D25" s="51">
        <v>65072160.759999998</v>
      </c>
      <c r="E25" s="51">
        <v>477168978.75999999</v>
      </c>
      <c r="F25" s="51">
        <v>477168978.75999999</v>
      </c>
      <c r="G25" s="51">
        <v>468829423.47000003</v>
      </c>
      <c r="H25" s="51">
        <v>0</v>
      </c>
    </row>
    <row r="26" spans="1:8" s="15" customFormat="1" x14ac:dyDescent="0.25">
      <c r="A26" s="60" t="s">
        <v>1100</v>
      </c>
      <c r="B26" s="50" t="s">
        <v>1101</v>
      </c>
      <c r="C26" s="51">
        <v>175101207</v>
      </c>
      <c r="D26" s="51">
        <v>36201296.200000003</v>
      </c>
      <c r="E26" s="51">
        <v>211302503.19999999</v>
      </c>
      <c r="F26" s="51">
        <v>211302503.19999999</v>
      </c>
      <c r="G26" s="51">
        <v>202239468.69999999</v>
      </c>
      <c r="H26" s="51">
        <v>0</v>
      </c>
    </row>
    <row r="27" spans="1:8" s="15" customFormat="1" x14ac:dyDescent="0.25">
      <c r="A27" s="60" t="s">
        <v>1102</v>
      </c>
      <c r="B27" s="50" t="s">
        <v>1103</v>
      </c>
      <c r="C27" s="51">
        <v>1610322627</v>
      </c>
      <c r="D27" s="51">
        <v>0</v>
      </c>
      <c r="E27" s="51">
        <v>1610322627</v>
      </c>
      <c r="F27" s="51">
        <v>1610322627</v>
      </c>
      <c r="G27" s="51">
        <v>1610322627</v>
      </c>
      <c r="H27" s="51">
        <v>0</v>
      </c>
    </row>
    <row r="28" spans="1:8" s="15" customFormat="1" x14ac:dyDescent="0.25">
      <c r="A28" s="60" t="s">
        <v>1104</v>
      </c>
      <c r="B28" s="50" t="s">
        <v>1105</v>
      </c>
      <c r="C28" s="51">
        <v>87959116</v>
      </c>
      <c r="D28" s="51">
        <v>-9488485.5199999996</v>
      </c>
      <c r="E28" s="51">
        <v>78470630.480000004</v>
      </c>
      <c r="F28" s="51">
        <v>78470630.480000004</v>
      </c>
      <c r="G28" s="51">
        <v>78261117.040000007</v>
      </c>
      <c r="H28" s="51">
        <v>0</v>
      </c>
    </row>
    <row r="29" spans="1:8" s="15" customFormat="1" x14ac:dyDescent="0.25">
      <c r="A29" s="60" t="s">
        <v>1106</v>
      </c>
      <c r="B29" s="50" t="s">
        <v>1107</v>
      </c>
      <c r="C29" s="51">
        <v>21627588</v>
      </c>
      <c r="D29" s="51">
        <v>6997117.04</v>
      </c>
      <c r="E29" s="51">
        <v>28624705.039999999</v>
      </c>
      <c r="F29" s="51">
        <v>28624705.039999999</v>
      </c>
      <c r="G29" s="51">
        <v>28624705.039999999</v>
      </c>
      <c r="H29" s="51">
        <v>0</v>
      </c>
    </row>
    <row r="30" spans="1:8" s="15" customFormat="1" x14ac:dyDescent="0.25">
      <c r="A30" s="60" t="s">
        <v>1108</v>
      </c>
      <c r="B30" s="50" t="s">
        <v>1109</v>
      </c>
      <c r="C30" s="51">
        <v>69465880</v>
      </c>
      <c r="D30" s="51">
        <v>-11501325.960000001</v>
      </c>
      <c r="E30" s="51">
        <v>57964554.039999999</v>
      </c>
      <c r="F30" s="51">
        <v>57964554.039999999</v>
      </c>
      <c r="G30" s="51">
        <v>57440594.289999999</v>
      </c>
      <c r="H30" s="51">
        <v>0</v>
      </c>
    </row>
    <row r="31" spans="1:8" s="15" customFormat="1" x14ac:dyDescent="0.25">
      <c r="A31" s="60" t="s">
        <v>1110</v>
      </c>
      <c r="B31" s="50" t="s">
        <v>1111</v>
      </c>
      <c r="C31" s="51">
        <v>10649803</v>
      </c>
      <c r="D31" s="51">
        <v>463922.56</v>
      </c>
      <c r="E31" s="51">
        <v>11113725.560000001</v>
      </c>
      <c r="F31" s="51">
        <v>11113725.560000001</v>
      </c>
      <c r="G31" s="51">
        <v>11094764.689999999</v>
      </c>
      <c r="H31" s="51">
        <v>0</v>
      </c>
    </row>
    <row r="32" spans="1:8" s="15" customFormat="1" x14ac:dyDescent="0.25">
      <c r="A32" s="60" t="s">
        <v>1112</v>
      </c>
      <c r="B32" s="50" t="s">
        <v>1113</v>
      </c>
      <c r="C32" s="51">
        <v>116430267</v>
      </c>
      <c r="D32" s="51">
        <v>29244464.800000001</v>
      </c>
      <c r="E32" s="51">
        <v>145674731.80000001</v>
      </c>
      <c r="F32" s="51">
        <v>145674731.80000001</v>
      </c>
      <c r="G32" s="51">
        <v>145574731.80000001</v>
      </c>
      <c r="H32" s="51">
        <v>0</v>
      </c>
    </row>
    <row r="33" spans="1:8" s="15" customFormat="1" x14ac:dyDescent="0.25">
      <c r="A33" s="60" t="s">
        <v>1114</v>
      </c>
      <c r="B33" s="50" t="s">
        <v>1273</v>
      </c>
      <c r="C33" s="51">
        <v>39009555</v>
      </c>
      <c r="D33" s="51">
        <v>3500000</v>
      </c>
      <c r="E33" s="51">
        <v>42509555</v>
      </c>
      <c r="F33" s="51">
        <v>42509555</v>
      </c>
      <c r="G33" s="51">
        <v>37565955</v>
      </c>
      <c r="H33" s="51">
        <v>0</v>
      </c>
    </row>
    <row r="34" spans="1:8" s="15" customFormat="1" x14ac:dyDescent="0.25">
      <c r="A34" s="60" t="s">
        <v>1115</v>
      </c>
      <c r="B34" s="50" t="s">
        <v>1116</v>
      </c>
      <c r="C34" s="51">
        <v>0</v>
      </c>
      <c r="D34" s="51">
        <v>417055065.06</v>
      </c>
      <c r="E34" s="51">
        <v>417055065.06</v>
      </c>
      <c r="F34" s="51">
        <v>417055065.06</v>
      </c>
      <c r="G34" s="51">
        <v>375373865.39999998</v>
      </c>
      <c r="H34" s="51">
        <v>0</v>
      </c>
    </row>
    <row r="35" spans="1:8" s="15" customFormat="1" x14ac:dyDescent="0.25">
      <c r="A35" s="60" t="s">
        <v>1117</v>
      </c>
      <c r="B35" s="50" t="s">
        <v>1118</v>
      </c>
      <c r="C35" s="51">
        <v>28123616</v>
      </c>
      <c r="D35" s="51">
        <v>8353335.7000000002</v>
      </c>
      <c r="E35" s="51">
        <v>36476951.700000003</v>
      </c>
      <c r="F35" s="51">
        <v>36476951.700000003</v>
      </c>
      <c r="G35" s="51">
        <v>35123951.700000003</v>
      </c>
      <c r="H35" s="51">
        <v>0</v>
      </c>
    </row>
    <row r="36" spans="1:8" s="15" customFormat="1" x14ac:dyDescent="0.25">
      <c r="A36" s="60" t="s">
        <v>1119</v>
      </c>
      <c r="B36" s="50" t="s">
        <v>1120</v>
      </c>
      <c r="C36" s="51">
        <v>22178389</v>
      </c>
      <c r="D36" s="51">
        <v>-1893685.03</v>
      </c>
      <c r="E36" s="51">
        <v>20284703.969999999</v>
      </c>
      <c r="F36" s="51">
        <v>20284703.969999999</v>
      </c>
      <c r="G36" s="51">
        <v>20089322.59</v>
      </c>
      <c r="H36" s="51">
        <v>0</v>
      </c>
    </row>
    <row r="37" spans="1:8" s="15" customFormat="1" x14ac:dyDescent="0.25">
      <c r="A37" s="60" t="s">
        <v>1121</v>
      </c>
      <c r="B37" s="50" t="s">
        <v>1122</v>
      </c>
      <c r="C37" s="51">
        <v>22490964</v>
      </c>
      <c r="D37" s="51">
        <v>0</v>
      </c>
      <c r="E37" s="51">
        <v>22490964</v>
      </c>
      <c r="F37" s="51">
        <v>22490964</v>
      </c>
      <c r="G37" s="51">
        <v>21971104</v>
      </c>
      <c r="H37" s="51">
        <v>0</v>
      </c>
    </row>
    <row r="38" spans="1:8" s="15" customFormat="1" x14ac:dyDescent="0.25">
      <c r="A38" s="60" t="s">
        <v>1123</v>
      </c>
      <c r="B38" s="50" t="s">
        <v>1124</v>
      </c>
      <c r="C38" s="51">
        <v>11620699</v>
      </c>
      <c r="D38" s="51">
        <v>0</v>
      </c>
      <c r="E38" s="51">
        <v>11620699</v>
      </c>
      <c r="F38" s="51">
        <v>11620699</v>
      </c>
      <c r="G38" s="51">
        <v>11330764</v>
      </c>
      <c r="H38" s="51">
        <v>0</v>
      </c>
    </row>
    <row r="39" spans="1:8" s="15" customFormat="1" x14ac:dyDescent="0.25">
      <c r="A39" s="60" t="s">
        <v>1125</v>
      </c>
      <c r="B39" s="50" t="s">
        <v>1126</v>
      </c>
      <c r="C39" s="51">
        <v>15095800</v>
      </c>
      <c r="D39" s="51">
        <v>35100903.880000003</v>
      </c>
      <c r="E39" s="51">
        <v>50196703.880000003</v>
      </c>
      <c r="F39" s="51">
        <v>50196703.880000003</v>
      </c>
      <c r="G39" s="51">
        <v>49861637.289999999</v>
      </c>
      <c r="H39" s="51">
        <v>0</v>
      </c>
    </row>
    <row r="40" spans="1:8" s="15" customFormat="1" x14ac:dyDescent="0.25">
      <c r="A40" s="60" t="s">
        <v>1127</v>
      </c>
      <c r="B40" s="50" t="s">
        <v>1128</v>
      </c>
      <c r="C40" s="51">
        <v>5480792</v>
      </c>
      <c r="D40" s="51">
        <v>0</v>
      </c>
      <c r="E40" s="51">
        <v>5480792</v>
      </c>
      <c r="F40" s="51">
        <v>5480792</v>
      </c>
      <c r="G40" s="51">
        <v>5206756</v>
      </c>
      <c r="H40" s="51">
        <v>0</v>
      </c>
    </row>
    <row r="41" spans="1:8" s="15" customFormat="1" x14ac:dyDescent="0.25">
      <c r="A41" s="61" t="s">
        <v>1129</v>
      </c>
      <c r="B41" s="53" t="s">
        <v>1130</v>
      </c>
      <c r="C41" s="54">
        <v>6769121</v>
      </c>
      <c r="D41" s="54">
        <v>0</v>
      </c>
      <c r="E41" s="54">
        <v>6769121</v>
      </c>
      <c r="F41" s="54">
        <v>6769121</v>
      </c>
      <c r="G41" s="54">
        <v>6391201</v>
      </c>
      <c r="H41" s="54">
        <v>0</v>
      </c>
    </row>
    <row r="42" spans="1:8" s="15" customFormat="1" x14ac:dyDescent="0.25">
      <c r="A42" s="60" t="s">
        <v>1131</v>
      </c>
      <c r="B42" s="50" t="s">
        <v>1132</v>
      </c>
      <c r="C42" s="51">
        <v>7578002</v>
      </c>
      <c r="D42" s="51">
        <v>1851462.46</v>
      </c>
      <c r="E42" s="51">
        <v>9429464.4600000009</v>
      </c>
      <c r="F42" s="51">
        <v>9429464.4600000009</v>
      </c>
      <c r="G42" s="51">
        <v>9160097.4600000009</v>
      </c>
      <c r="H42" s="51">
        <v>0</v>
      </c>
    </row>
    <row r="43" spans="1:8" s="15" customFormat="1" x14ac:dyDescent="0.25">
      <c r="A43" s="60" t="s">
        <v>1133</v>
      </c>
      <c r="B43" s="50" t="s">
        <v>1134</v>
      </c>
      <c r="C43" s="51">
        <v>7402896</v>
      </c>
      <c r="D43" s="51">
        <v>0</v>
      </c>
      <c r="E43" s="51">
        <v>7402896</v>
      </c>
      <c r="F43" s="51">
        <v>7402896</v>
      </c>
      <c r="G43" s="51">
        <v>7297671</v>
      </c>
      <c r="H43" s="51">
        <v>0</v>
      </c>
    </row>
    <row r="44" spans="1:8" s="15" customFormat="1" x14ac:dyDescent="0.25">
      <c r="A44" s="60" t="s">
        <v>1259</v>
      </c>
      <c r="B44" s="50" t="s">
        <v>1175</v>
      </c>
      <c r="C44" s="51">
        <v>0</v>
      </c>
      <c r="D44" s="51">
        <v>500000</v>
      </c>
      <c r="E44" s="51">
        <v>500000</v>
      </c>
      <c r="F44" s="51">
        <v>500000</v>
      </c>
      <c r="G44" s="51">
        <v>500000</v>
      </c>
      <c r="H44" s="51">
        <v>0</v>
      </c>
    </row>
    <row r="45" spans="1:8" s="15" customFormat="1" x14ac:dyDescent="0.25">
      <c r="A45" s="60" t="s">
        <v>1135</v>
      </c>
      <c r="B45" s="50" t="s">
        <v>1136</v>
      </c>
      <c r="C45" s="51">
        <v>20150035</v>
      </c>
      <c r="D45" s="51">
        <v>16048994.6</v>
      </c>
      <c r="E45" s="51">
        <v>36199029.600000001</v>
      </c>
      <c r="F45" s="51">
        <v>36199029.600000001</v>
      </c>
      <c r="G45" s="51">
        <v>36199029.600000001</v>
      </c>
      <c r="H45" s="51">
        <v>0</v>
      </c>
    </row>
    <row r="46" spans="1:8" s="15" customFormat="1" x14ac:dyDescent="0.25">
      <c r="A46" s="60" t="s">
        <v>1260</v>
      </c>
      <c r="B46" s="50" t="s">
        <v>1261</v>
      </c>
      <c r="C46" s="51">
        <v>5176890</v>
      </c>
      <c r="D46" s="51">
        <v>9699590.8300000001</v>
      </c>
      <c r="E46" s="51">
        <v>14876480.83</v>
      </c>
      <c r="F46" s="51">
        <v>14876480.83</v>
      </c>
      <c r="G46" s="51">
        <v>14876480.83</v>
      </c>
      <c r="H46" s="51">
        <v>0</v>
      </c>
    </row>
    <row r="47" spans="1:8" s="15" customFormat="1" x14ac:dyDescent="0.25">
      <c r="A47" s="60" t="s">
        <v>1262</v>
      </c>
      <c r="B47" s="50" t="s">
        <v>1263</v>
      </c>
      <c r="C47" s="51">
        <v>5276669</v>
      </c>
      <c r="D47" s="51">
        <v>499996</v>
      </c>
      <c r="E47" s="51">
        <v>5776665</v>
      </c>
      <c r="F47" s="51">
        <v>5776665</v>
      </c>
      <c r="G47" s="51">
        <v>500000</v>
      </c>
      <c r="H47" s="51">
        <v>0</v>
      </c>
    </row>
    <row r="48" spans="1:8" s="15" customFormat="1" x14ac:dyDescent="0.25">
      <c r="A48" s="59" t="s">
        <v>232</v>
      </c>
      <c r="B48" s="47" t="s">
        <v>63</v>
      </c>
      <c r="C48" s="48">
        <v>109159136</v>
      </c>
      <c r="D48" s="48">
        <v>-109159136</v>
      </c>
      <c r="E48" s="48">
        <v>0</v>
      </c>
      <c r="F48" s="48">
        <v>0</v>
      </c>
      <c r="G48" s="48">
        <v>0</v>
      </c>
      <c r="H48" s="48">
        <v>0</v>
      </c>
    </row>
    <row r="49" spans="1:8" s="15" customFormat="1" x14ac:dyDescent="0.25">
      <c r="A49" s="60" t="s">
        <v>1137</v>
      </c>
      <c r="B49" s="50" t="s">
        <v>1138</v>
      </c>
      <c r="C49" s="51">
        <v>109159136</v>
      </c>
      <c r="D49" s="51">
        <v>-109159136</v>
      </c>
      <c r="E49" s="51">
        <v>0</v>
      </c>
      <c r="F49" s="51">
        <v>0</v>
      </c>
      <c r="G49" s="51">
        <v>0</v>
      </c>
      <c r="H49" s="51">
        <v>0</v>
      </c>
    </row>
    <row r="50" spans="1:8" s="15" customFormat="1" x14ac:dyDescent="0.25">
      <c r="A50" s="59" t="s">
        <v>233</v>
      </c>
      <c r="B50" s="47" t="s">
        <v>234</v>
      </c>
      <c r="C50" s="48">
        <v>3607627</v>
      </c>
      <c r="D50" s="48">
        <v>-1185660.8799999999</v>
      </c>
      <c r="E50" s="48">
        <v>2421966.12</v>
      </c>
      <c r="F50" s="48">
        <v>2421966.12</v>
      </c>
      <c r="G50" s="48">
        <v>2377867.12</v>
      </c>
      <c r="H50" s="48">
        <v>0</v>
      </c>
    </row>
    <row r="51" spans="1:8" s="15" customFormat="1" x14ac:dyDescent="0.25">
      <c r="A51" s="60" t="s">
        <v>1139</v>
      </c>
      <c r="B51" s="50" t="s">
        <v>1140</v>
      </c>
      <c r="C51" s="51">
        <v>3607627</v>
      </c>
      <c r="D51" s="51">
        <v>-1185660.8799999999</v>
      </c>
      <c r="E51" s="51">
        <v>2421966.12</v>
      </c>
      <c r="F51" s="51">
        <v>2421966.12</v>
      </c>
      <c r="G51" s="51">
        <v>2377867.12</v>
      </c>
      <c r="H51" s="51">
        <v>0</v>
      </c>
    </row>
    <row r="52" spans="1:8" s="15" customFormat="1" x14ac:dyDescent="0.25">
      <c r="A52" s="59" t="s">
        <v>235</v>
      </c>
      <c r="B52" s="47" t="s">
        <v>71</v>
      </c>
      <c r="C52" s="48">
        <v>197163</v>
      </c>
      <c r="D52" s="48">
        <v>-197163</v>
      </c>
      <c r="E52" s="48">
        <v>0</v>
      </c>
      <c r="F52" s="48">
        <v>0</v>
      </c>
      <c r="G52" s="48">
        <v>0</v>
      </c>
      <c r="H52" s="48">
        <v>0</v>
      </c>
    </row>
    <row r="53" spans="1:8" s="15" customFormat="1" x14ac:dyDescent="0.25">
      <c r="A53" s="60" t="s">
        <v>1141</v>
      </c>
      <c r="B53" s="50" t="s">
        <v>1142</v>
      </c>
      <c r="C53" s="51">
        <v>197163</v>
      </c>
      <c r="D53" s="51">
        <v>-197163</v>
      </c>
      <c r="E53" s="51">
        <v>0</v>
      </c>
      <c r="F53" s="51">
        <v>0</v>
      </c>
      <c r="G53" s="51">
        <v>0</v>
      </c>
      <c r="H53" s="51">
        <v>0</v>
      </c>
    </row>
    <row r="54" spans="1:8" s="15" customFormat="1" x14ac:dyDescent="0.25">
      <c r="A54" s="59" t="s">
        <v>236</v>
      </c>
      <c r="B54" s="47" t="s">
        <v>237</v>
      </c>
      <c r="C54" s="48">
        <v>17400435</v>
      </c>
      <c r="D54" s="48">
        <v>-4968442.46</v>
      </c>
      <c r="E54" s="48">
        <v>12431992.539999999</v>
      </c>
      <c r="F54" s="48">
        <v>12431992.539999999</v>
      </c>
      <c r="G54" s="48">
        <v>12007879.66</v>
      </c>
      <c r="H54" s="48">
        <v>0</v>
      </c>
    </row>
    <row r="55" spans="1:8" s="15" customFormat="1" x14ac:dyDescent="0.25">
      <c r="A55" s="60" t="s">
        <v>1143</v>
      </c>
      <c r="B55" s="50" t="s">
        <v>1144</v>
      </c>
      <c r="C55" s="51">
        <v>17400435</v>
      </c>
      <c r="D55" s="51">
        <v>-4968442.46</v>
      </c>
      <c r="E55" s="51">
        <v>12431992.539999999</v>
      </c>
      <c r="F55" s="51">
        <v>12431992.539999999</v>
      </c>
      <c r="G55" s="51">
        <v>12007879.66</v>
      </c>
      <c r="H55" s="51">
        <v>0</v>
      </c>
    </row>
    <row r="56" spans="1:8" s="15" customFormat="1" x14ac:dyDescent="0.25">
      <c r="A56" s="59" t="s">
        <v>285</v>
      </c>
      <c r="B56" s="47" t="s">
        <v>286</v>
      </c>
      <c r="C56" s="48">
        <v>1063459</v>
      </c>
      <c r="D56" s="48">
        <v>-1063459</v>
      </c>
      <c r="E56" s="48">
        <v>0</v>
      </c>
      <c r="F56" s="48">
        <v>0</v>
      </c>
      <c r="G56" s="48">
        <v>0</v>
      </c>
      <c r="H56" s="48">
        <v>0</v>
      </c>
    </row>
    <row r="57" spans="1:8" s="15" customFormat="1" x14ac:dyDescent="0.25">
      <c r="A57" s="60" t="s">
        <v>1145</v>
      </c>
      <c r="B57" s="50" t="s">
        <v>286</v>
      </c>
      <c r="C57" s="51">
        <v>1063459</v>
      </c>
      <c r="D57" s="51">
        <v>-1063459</v>
      </c>
      <c r="E57" s="51">
        <v>0</v>
      </c>
      <c r="F57" s="51">
        <v>0</v>
      </c>
      <c r="G57" s="51">
        <v>0</v>
      </c>
      <c r="H57" s="51">
        <v>0</v>
      </c>
    </row>
    <row r="58" spans="1:8" s="15" customFormat="1" x14ac:dyDescent="0.25">
      <c r="A58" s="59" t="s">
        <v>238</v>
      </c>
      <c r="B58" s="47" t="s">
        <v>239</v>
      </c>
      <c r="C58" s="48">
        <v>52558948</v>
      </c>
      <c r="D58" s="48">
        <v>-10307.48</v>
      </c>
      <c r="E58" s="48">
        <v>52548640.520000003</v>
      </c>
      <c r="F58" s="48">
        <v>52548640.520000003</v>
      </c>
      <c r="G58" s="48">
        <v>51186795.020000003</v>
      </c>
      <c r="H58" s="48">
        <v>0</v>
      </c>
    </row>
    <row r="59" spans="1:8" s="15" customFormat="1" x14ac:dyDescent="0.25">
      <c r="A59" s="60" t="s">
        <v>1146</v>
      </c>
      <c r="B59" s="50" t="s">
        <v>1147</v>
      </c>
      <c r="C59" s="51">
        <v>35002345</v>
      </c>
      <c r="D59" s="51">
        <v>1709.02</v>
      </c>
      <c r="E59" s="51">
        <v>35004054.020000003</v>
      </c>
      <c r="F59" s="51">
        <v>35004054.020000003</v>
      </c>
      <c r="G59" s="51">
        <v>33821322.020000003</v>
      </c>
      <c r="H59" s="51">
        <v>0</v>
      </c>
    </row>
    <row r="60" spans="1:8" s="15" customFormat="1" x14ac:dyDescent="0.25">
      <c r="A60" s="60" t="s">
        <v>1148</v>
      </c>
      <c r="B60" s="50" t="s">
        <v>1149</v>
      </c>
      <c r="C60" s="51">
        <v>11130298</v>
      </c>
      <c r="D60" s="51">
        <v>0</v>
      </c>
      <c r="E60" s="51">
        <v>11130298</v>
      </c>
      <c r="F60" s="51">
        <v>11130298</v>
      </c>
      <c r="G60" s="51">
        <v>11012915</v>
      </c>
      <c r="H60" s="51">
        <v>0</v>
      </c>
    </row>
    <row r="61" spans="1:8" s="15" customFormat="1" x14ac:dyDescent="0.25">
      <c r="A61" s="60" t="s">
        <v>1150</v>
      </c>
      <c r="B61" s="50" t="s">
        <v>1151</v>
      </c>
      <c r="C61" s="51">
        <v>6426305</v>
      </c>
      <c r="D61" s="51">
        <v>-12016.5</v>
      </c>
      <c r="E61" s="51">
        <v>6414288.5</v>
      </c>
      <c r="F61" s="51">
        <v>6414288.5</v>
      </c>
      <c r="G61" s="51">
        <v>6352558</v>
      </c>
      <c r="H61" s="51">
        <v>0</v>
      </c>
    </row>
    <row r="62" spans="1:8" s="15" customFormat="1" x14ac:dyDescent="0.25">
      <c r="A62" s="59" t="s">
        <v>240</v>
      </c>
      <c r="B62" s="47" t="s">
        <v>101</v>
      </c>
      <c r="C62" s="48">
        <v>22568832</v>
      </c>
      <c r="D62" s="48">
        <v>-22568832</v>
      </c>
      <c r="E62" s="48">
        <v>0</v>
      </c>
      <c r="F62" s="48">
        <v>0</v>
      </c>
      <c r="G62" s="48">
        <v>0</v>
      </c>
      <c r="H62" s="48">
        <v>0</v>
      </c>
    </row>
    <row r="63" spans="1:8" s="15" customFormat="1" x14ac:dyDescent="0.25">
      <c r="A63" s="60" t="s">
        <v>1152</v>
      </c>
      <c r="B63" s="50" t="s">
        <v>1153</v>
      </c>
      <c r="C63" s="51">
        <v>22568832</v>
      </c>
      <c r="D63" s="51">
        <v>-22568832</v>
      </c>
      <c r="E63" s="51">
        <v>0</v>
      </c>
      <c r="F63" s="51">
        <v>0</v>
      </c>
      <c r="G63" s="51">
        <v>0</v>
      </c>
      <c r="H63" s="51">
        <v>0</v>
      </c>
    </row>
    <row r="64" spans="1:8" s="15" customFormat="1" x14ac:dyDescent="0.25">
      <c r="A64" s="59" t="s">
        <v>241</v>
      </c>
      <c r="B64" s="47" t="s">
        <v>242</v>
      </c>
      <c r="C64" s="48">
        <v>743914012</v>
      </c>
      <c r="D64" s="48">
        <v>132169231.14</v>
      </c>
      <c r="E64" s="48">
        <v>876083243.13999999</v>
      </c>
      <c r="F64" s="48">
        <v>876083243.13999999</v>
      </c>
      <c r="G64" s="48">
        <v>868109226.70000005</v>
      </c>
      <c r="H64" s="48">
        <v>0</v>
      </c>
    </row>
    <row r="65" spans="1:8" s="15" customFormat="1" x14ac:dyDescent="0.25">
      <c r="A65" s="60" t="s">
        <v>1154</v>
      </c>
      <c r="B65" s="50" t="s">
        <v>1155</v>
      </c>
      <c r="C65" s="51">
        <v>250955568</v>
      </c>
      <c r="D65" s="51">
        <v>14563868.880000001</v>
      </c>
      <c r="E65" s="51">
        <v>265519436.88</v>
      </c>
      <c r="F65" s="51">
        <v>265519436.88</v>
      </c>
      <c r="G65" s="51">
        <v>260569115.52000001</v>
      </c>
      <c r="H65" s="51">
        <v>0</v>
      </c>
    </row>
    <row r="66" spans="1:8" s="15" customFormat="1" x14ac:dyDescent="0.25">
      <c r="A66" s="60" t="s">
        <v>1156</v>
      </c>
      <c r="B66" s="50" t="s">
        <v>1157</v>
      </c>
      <c r="C66" s="51">
        <v>252678928</v>
      </c>
      <c r="D66" s="51">
        <v>17355932</v>
      </c>
      <c r="E66" s="51">
        <v>270034860</v>
      </c>
      <c r="F66" s="51">
        <v>270034860</v>
      </c>
      <c r="G66" s="51">
        <v>270034860</v>
      </c>
      <c r="H66" s="51">
        <v>0</v>
      </c>
    </row>
    <row r="67" spans="1:8" s="15" customFormat="1" x14ac:dyDescent="0.25">
      <c r="A67" s="60" t="s">
        <v>1158</v>
      </c>
      <c r="B67" s="50" t="s">
        <v>1159</v>
      </c>
      <c r="C67" s="51">
        <v>228385660</v>
      </c>
      <c r="D67" s="51">
        <v>35363161.289999999</v>
      </c>
      <c r="E67" s="51">
        <v>263748821.28999999</v>
      </c>
      <c r="F67" s="51">
        <v>263748821.28999999</v>
      </c>
      <c r="G67" s="51">
        <v>262415250.21000001</v>
      </c>
      <c r="H67" s="51">
        <v>0</v>
      </c>
    </row>
    <row r="68" spans="1:8" s="15" customFormat="1" x14ac:dyDescent="0.25">
      <c r="A68" s="60" t="s">
        <v>1160</v>
      </c>
      <c r="B68" s="50" t="s">
        <v>1161</v>
      </c>
      <c r="C68" s="51">
        <v>6999012</v>
      </c>
      <c r="D68" s="51">
        <v>64886268.969999999</v>
      </c>
      <c r="E68" s="51">
        <v>71885280.969999999</v>
      </c>
      <c r="F68" s="51">
        <v>71885280.969999999</v>
      </c>
      <c r="G68" s="51">
        <v>70318778.969999999</v>
      </c>
      <c r="H68" s="51">
        <v>0</v>
      </c>
    </row>
    <row r="69" spans="1:8" s="15" customFormat="1" x14ac:dyDescent="0.25">
      <c r="A69" s="60" t="s">
        <v>1162</v>
      </c>
      <c r="B69" s="50" t="s">
        <v>1163</v>
      </c>
      <c r="C69" s="51">
        <v>4894844</v>
      </c>
      <c r="D69" s="51">
        <v>0</v>
      </c>
      <c r="E69" s="51">
        <v>4894844</v>
      </c>
      <c r="F69" s="51">
        <v>4894844</v>
      </c>
      <c r="G69" s="51">
        <v>4771222</v>
      </c>
      <c r="H69" s="51">
        <v>0</v>
      </c>
    </row>
    <row r="70" spans="1:8" s="15" customFormat="1" x14ac:dyDescent="0.25">
      <c r="A70" s="74" t="s">
        <v>243</v>
      </c>
      <c r="B70" s="73" t="s">
        <v>112</v>
      </c>
      <c r="C70" s="72">
        <v>68868838</v>
      </c>
      <c r="D70" s="72">
        <v>-68868838</v>
      </c>
      <c r="E70" s="72">
        <v>0</v>
      </c>
      <c r="F70" s="72">
        <v>0</v>
      </c>
      <c r="G70" s="72">
        <v>0</v>
      </c>
      <c r="H70" s="72">
        <v>0</v>
      </c>
    </row>
    <row r="71" spans="1:8" s="15" customFormat="1" x14ac:dyDescent="0.25">
      <c r="A71" s="60" t="s">
        <v>1164</v>
      </c>
      <c r="B71" s="50" t="s">
        <v>1165</v>
      </c>
      <c r="C71" s="51">
        <v>68868838</v>
      </c>
      <c r="D71" s="51">
        <v>-68868838</v>
      </c>
      <c r="E71" s="51">
        <v>0</v>
      </c>
      <c r="F71" s="51">
        <v>0</v>
      </c>
      <c r="G71" s="51">
        <v>0</v>
      </c>
      <c r="H71" s="51">
        <v>0</v>
      </c>
    </row>
    <row r="72" spans="1:8" s="15" customFormat="1" x14ac:dyDescent="0.25">
      <c r="A72" s="71" t="s">
        <v>244</v>
      </c>
      <c r="B72" s="47" t="s">
        <v>287</v>
      </c>
      <c r="C72" s="48">
        <v>9382974795</v>
      </c>
      <c r="D72" s="48">
        <v>416485541.81</v>
      </c>
      <c r="E72" s="48">
        <v>9799460336.8099995</v>
      </c>
      <c r="F72" s="48">
        <v>9799460336.8099995</v>
      </c>
      <c r="G72" s="48">
        <v>9799460336.8099995</v>
      </c>
      <c r="H72" s="48">
        <v>0</v>
      </c>
    </row>
    <row r="73" spans="1:8" s="15" customFormat="1" x14ac:dyDescent="0.25">
      <c r="A73" s="60" t="s">
        <v>1166</v>
      </c>
      <c r="B73" s="50" t="s">
        <v>1116</v>
      </c>
      <c r="C73" s="51">
        <v>9329118300</v>
      </c>
      <c r="D73" s="51">
        <v>307405161.72000003</v>
      </c>
      <c r="E73" s="51">
        <v>9636523461.7199993</v>
      </c>
      <c r="F73" s="51">
        <v>9636523461.7199993</v>
      </c>
      <c r="G73" s="51">
        <v>9636523461.7199993</v>
      </c>
      <c r="H73" s="51">
        <v>0</v>
      </c>
    </row>
    <row r="74" spans="1:8" s="15" customFormat="1" x14ac:dyDescent="0.25">
      <c r="A74" s="60" t="s">
        <v>1167</v>
      </c>
      <c r="B74" s="50" t="s">
        <v>1136</v>
      </c>
      <c r="C74" s="51">
        <v>49113265</v>
      </c>
      <c r="D74" s="51">
        <v>7531969.9400000004</v>
      </c>
      <c r="E74" s="51">
        <v>56645234.939999998</v>
      </c>
      <c r="F74" s="51">
        <v>56645234.939999998</v>
      </c>
      <c r="G74" s="51">
        <v>56645234.939999998</v>
      </c>
      <c r="H74" s="51">
        <v>0</v>
      </c>
    </row>
    <row r="75" spans="1:8" s="15" customFormat="1" x14ac:dyDescent="0.25">
      <c r="A75" s="60" t="s">
        <v>1168</v>
      </c>
      <c r="B75" s="50" t="s">
        <v>1107</v>
      </c>
      <c r="C75" s="51">
        <v>4743230</v>
      </c>
      <c r="D75" s="51">
        <v>0</v>
      </c>
      <c r="E75" s="51">
        <v>4743230</v>
      </c>
      <c r="F75" s="51">
        <v>4743230</v>
      </c>
      <c r="G75" s="51">
        <v>4743230</v>
      </c>
      <c r="H75" s="51">
        <v>0</v>
      </c>
    </row>
    <row r="76" spans="1:8" s="15" customFormat="1" x14ac:dyDescent="0.25">
      <c r="A76" s="60" t="s">
        <v>1169</v>
      </c>
      <c r="B76" s="50" t="s">
        <v>1170</v>
      </c>
      <c r="C76" s="51">
        <v>0</v>
      </c>
      <c r="D76" s="51">
        <v>101548410.15000001</v>
      </c>
      <c r="E76" s="51">
        <v>101548410.15000001</v>
      </c>
      <c r="F76" s="51">
        <v>101548410.15000001</v>
      </c>
      <c r="G76" s="51">
        <v>101548410.15000001</v>
      </c>
      <c r="H76" s="51">
        <v>0</v>
      </c>
    </row>
    <row r="77" spans="1:8" s="15" customFormat="1" x14ac:dyDescent="0.25">
      <c r="A77" s="59" t="s">
        <v>245</v>
      </c>
      <c r="B77" s="47" t="s">
        <v>246</v>
      </c>
      <c r="C77" s="48">
        <v>2342010826</v>
      </c>
      <c r="D77" s="48">
        <v>45319019.789999999</v>
      </c>
      <c r="E77" s="48">
        <v>2387329845.79</v>
      </c>
      <c r="F77" s="48">
        <v>2387329845.79</v>
      </c>
      <c r="G77" s="48">
        <v>2387329845.79</v>
      </c>
      <c r="H77" s="48">
        <v>0</v>
      </c>
    </row>
    <row r="78" spans="1:8" s="15" customFormat="1" x14ac:dyDescent="0.25">
      <c r="A78" s="60" t="s">
        <v>1171</v>
      </c>
      <c r="B78" s="50" t="s">
        <v>1161</v>
      </c>
      <c r="C78" s="51">
        <v>2342010826</v>
      </c>
      <c r="D78" s="51">
        <v>45319019.789999999</v>
      </c>
      <c r="E78" s="51">
        <v>2387329845.79</v>
      </c>
      <c r="F78" s="51">
        <v>2387329845.79</v>
      </c>
      <c r="G78" s="51">
        <v>2387329845.79</v>
      </c>
      <c r="H78" s="51">
        <v>0</v>
      </c>
    </row>
    <row r="79" spans="1:8" s="15" customFormat="1" x14ac:dyDescent="0.25">
      <c r="A79" s="59" t="s">
        <v>247</v>
      </c>
      <c r="B79" s="47" t="s">
        <v>248</v>
      </c>
      <c r="C79" s="48">
        <v>278625689</v>
      </c>
      <c r="D79" s="48">
        <v>6849050.8200000003</v>
      </c>
      <c r="E79" s="48">
        <v>285474739.81999999</v>
      </c>
      <c r="F79" s="48">
        <v>285474739.81999999</v>
      </c>
      <c r="G79" s="48">
        <v>285474739.81999999</v>
      </c>
      <c r="H79" s="48">
        <v>0</v>
      </c>
    </row>
    <row r="80" spans="1:8" s="15" customFormat="1" x14ac:dyDescent="0.25">
      <c r="A80" s="60" t="s">
        <v>1172</v>
      </c>
      <c r="B80" s="50" t="s">
        <v>1173</v>
      </c>
      <c r="C80" s="51">
        <v>207376753</v>
      </c>
      <c r="D80" s="51">
        <v>4251486.6399999997</v>
      </c>
      <c r="E80" s="51">
        <v>211628239.63999999</v>
      </c>
      <c r="F80" s="51">
        <v>211628239.63999999</v>
      </c>
      <c r="G80" s="51">
        <v>211628239.63999999</v>
      </c>
      <c r="H80" s="51">
        <v>0</v>
      </c>
    </row>
    <row r="81" spans="1:8" s="15" customFormat="1" x14ac:dyDescent="0.25">
      <c r="A81" s="60" t="s">
        <v>1174</v>
      </c>
      <c r="B81" s="50" t="s">
        <v>1175</v>
      </c>
      <c r="C81" s="51">
        <v>71248936</v>
      </c>
      <c r="D81" s="51">
        <v>2597564.1800000002</v>
      </c>
      <c r="E81" s="51">
        <v>73846500.180000007</v>
      </c>
      <c r="F81" s="51">
        <v>73846500.180000007</v>
      </c>
      <c r="G81" s="51">
        <v>73846500.180000007</v>
      </c>
      <c r="H81" s="51">
        <v>0</v>
      </c>
    </row>
    <row r="82" spans="1:8" s="15" customFormat="1" x14ac:dyDescent="0.25">
      <c r="A82" s="59" t="s">
        <v>1209</v>
      </c>
      <c r="B82" s="47" t="s">
        <v>1210</v>
      </c>
      <c r="C82" s="48">
        <v>0</v>
      </c>
      <c r="D82" s="48">
        <v>1350986790.3800001</v>
      </c>
      <c r="E82" s="48">
        <v>1350986790.3800001</v>
      </c>
      <c r="F82" s="48">
        <v>1350986790.3800001</v>
      </c>
      <c r="G82" s="48">
        <v>1350986790.3800001</v>
      </c>
      <c r="H82" s="48">
        <v>0</v>
      </c>
    </row>
    <row r="83" spans="1:8" s="15" customFormat="1" x14ac:dyDescent="0.25">
      <c r="A83" s="60" t="s">
        <v>1264</v>
      </c>
      <c r="B83" s="50" t="s">
        <v>1210</v>
      </c>
      <c r="C83" s="51">
        <v>0</v>
      </c>
      <c r="D83" s="51">
        <v>1519209.88</v>
      </c>
      <c r="E83" s="51">
        <v>1519209.88</v>
      </c>
      <c r="F83" s="51">
        <v>1519209.88</v>
      </c>
      <c r="G83" s="51">
        <v>1519209.88</v>
      </c>
      <c r="H83" s="51">
        <v>0</v>
      </c>
    </row>
    <row r="84" spans="1:8" s="15" customFormat="1" x14ac:dyDescent="0.25">
      <c r="A84" s="60" t="s">
        <v>1265</v>
      </c>
      <c r="B84" s="50" t="s">
        <v>1266</v>
      </c>
      <c r="C84" s="51">
        <v>0</v>
      </c>
      <c r="D84" s="51">
        <v>1349467580.5</v>
      </c>
      <c r="E84" s="51">
        <v>1349467580.5</v>
      </c>
      <c r="F84" s="51">
        <v>1349467580.5</v>
      </c>
      <c r="G84" s="51">
        <v>1349467580.5</v>
      </c>
      <c r="H84" s="51">
        <v>0</v>
      </c>
    </row>
    <row r="85" spans="1:8" s="15" customFormat="1" x14ac:dyDescent="0.25">
      <c r="A85" s="59" t="s">
        <v>249</v>
      </c>
      <c r="B85" s="47" t="s">
        <v>250</v>
      </c>
      <c r="C85" s="48">
        <v>4882597240</v>
      </c>
      <c r="D85" s="48">
        <v>357665108.93000001</v>
      </c>
      <c r="E85" s="48">
        <v>5240262348.9300003</v>
      </c>
      <c r="F85" s="48">
        <v>5240262348.9300003</v>
      </c>
      <c r="G85" s="48">
        <v>5240262348.9300003</v>
      </c>
      <c r="H85" s="48">
        <v>0</v>
      </c>
    </row>
    <row r="86" spans="1:8" s="15" customFormat="1" x14ac:dyDescent="0.25">
      <c r="A86" s="60" t="s">
        <v>1176</v>
      </c>
      <c r="B86" s="50" t="s">
        <v>1099</v>
      </c>
      <c r="C86" s="51">
        <v>585314134</v>
      </c>
      <c r="D86" s="51">
        <v>-12156495.289999999</v>
      </c>
      <c r="E86" s="51">
        <v>573157638.71000004</v>
      </c>
      <c r="F86" s="51">
        <v>573157638.71000004</v>
      </c>
      <c r="G86" s="51">
        <v>573157638.71000004</v>
      </c>
      <c r="H86" s="51">
        <v>0</v>
      </c>
    </row>
    <row r="87" spans="1:8" s="15" customFormat="1" x14ac:dyDescent="0.25">
      <c r="A87" s="60" t="s">
        <v>1177</v>
      </c>
      <c r="B87" s="50" t="s">
        <v>1101</v>
      </c>
      <c r="C87" s="51">
        <v>235596690</v>
      </c>
      <c r="D87" s="51">
        <v>8112390</v>
      </c>
      <c r="E87" s="51">
        <v>243709080</v>
      </c>
      <c r="F87" s="51">
        <v>243709080</v>
      </c>
      <c r="G87" s="51">
        <v>243709080</v>
      </c>
      <c r="H87" s="51">
        <v>0</v>
      </c>
    </row>
    <row r="88" spans="1:8" s="15" customFormat="1" x14ac:dyDescent="0.25">
      <c r="A88" s="60" t="s">
        <v>1178</v>
      </c>
      <c r="B88" s="50" t="s">
        <v>1103</v>
      </c>
      <c r="C88" s="51">
        <v>3872094924</v>
      </c>
      <c r="D88" s="51">
        <v>378041452.63</v>
      </c>
      <c r="E88" s="51">
        <v>4250136376.6300001</v>
      </c>
      <c r="F88" s="51">
        <v>4250136376.6300001</v>
      </c>
      <c r="G88" s="51">
        <v>4250136376.6300001</v>
      </c>
      <c r="H88" s="51">
        <v>0</v>
      </c>
    </row>
    <row r="89" spans="1:8" s="15" customFormat="1" x14ac:dyDescent="0.25">
      <c r="A89" s="60" t="s">
        <v>1179</v>
      </c>
      <c r="B89" s="50" t="s">
        <v>1273</v>
      </c>
      <c r="C89" s="51">
        <v>40460850</v>
      </c>
      <c r="D89" s="51">
        <v>14048933.050000001</v>
      </c>
      <c r="E89" s="51">
        <v>54509783.049999997</v>
      </c>
      <c r="F89" s="51">
        <v>54509783.049999997</v>
      </c>
      <c r="G89" s="51">
        <v>54509783.049999997</v>
      </c>
      <c r="H89" s="51">
        <v>0</v>
      </c>
    </row>
    <row r="90" spans="1:8" s="15" customFormat="1" x14ac:dyDescent="0.25">
      <c r="A90" s="60" t="s">
        <v>1180</v>
      </c>
      <c r="B90" s="50" t="s">
        <v>1118</v>
      </c>
      <c r="C90" s="51">
        <v>29820248</v>
      </c>
      <c r="D90" s="51">
        <v>-29820248</v>
      </c>
      <c r="E90" s="51">
        <v>0</v>
      </c>
      <c r="F90" s="51">
        <v>0</v>
      </c>
      <c r="G90" s="51">
        <v>0</v>
      </c>
      <c r="H90" s="51">
        <v>0</v>
      </c>
    </row>
    <row r="91" spans="1:8" s="15" customFormat="1" x14ac:dyDescent="0.25">
      <c r="A91" s="60" t="s">
        <v>1181</v>
      </c>
      <c r="B91" s="50" t="s">
        <v>1147</v>
      </c>
      <c r="C91" s="51">
        <v>106680733</v>
      </c>
      <c r="D91" s="51">
        <v>3020712.51</v>
      </c>
      <c r="E91" s="51">
        <v>109701445.51000001</v>
      </c>
      <c r="F91" s="51">
        <v>109701445.51000001</v>
      </c>
      <c r="G91" s="51">
        <v>109701445.51000001</v>
      </c>
      <c r="H91" s="51">
        <v>0</v>
      </c>
    </row>
    <row r="92" spans="1:8" s="15" customFormat="1" x14ac:dyDescent="0.25">
      <c r="A92" s="60" t="s">
        <v>1182</v>
      </c>
      <c r="B92" s="50" t="s">
        <v>1128</v>
      </c>
      <c r="C92" s="51">
        <v>5650697</v>
      </c>
      <c r="D92" s="51">
        <v>-5650697</v>
      </c>
      <c r="E92" s="51">
        <v>0</v>
      </c>
      <c r="F92" s="51">
        <v>0</v>
      </c>
      <c r="G92" s="51">
        <v>0</v>
      </c>
      <c r="H92" s="51">
        <v>0</v>
      </c>
    </row>
    <row r="93" spans="1:8" s="15" customFormat="1" x14ac:dyDescent="0.25">
      <c r="A93" s="60" t="s">
        <v>1183</v>
      </c>
      <c r="B93" s="50" t="s">
        <v>1130</v>
      </c>
      <c r="C93" s="51">
        <v>6978964</v>
      </c>
      <c r="D93" s="51">
        <v>-6978964</v>
      </c>
      <c r="E93" s="51">
        <v>0</v>
      </c>
      <c r="F93" s="51">
        <v>0</v>
      </c>
      <c r="G93" s="51">
        <v>0</v>
      </c>
      <c r="H93" s="51">
        <v>0</v>
      </c>
    </row>
    <row r="94" spans="1:8" s="15" customFormat="1" x14ac:dyDescent="0.25">
      <c r="A94" s="60" t="s">
        <v>1274</v>
      </c>
      <c r="B94" s="50" t="s">
        <v>1263</v>
      </c>
      <c r="C94" s="51">
        <v>0</v>
      </c>
      <c r="D94" s="51">
        <v>9048025.0299999993</v>
      </c>
      <c r="E94" s="51">
        <v>9048025.0299999993</v>
      </c>
      <c r="F94" s="51">
        <v>9048025.0299999993</v>
      </c>
      <c r="G94" s="51">
        <v>9048025.0299999993</v>
      </c>
      <c r="H94" s="51">
        <v>0</v>
      </c>
    </row>
    <row r="95" spans="1:8" s="15" customFormat="1" x14ac:dyDescent="0.25">
      <c r="A95" s="59" t="s">
        <v>251</v>
      </c>
      <c r="B95" s="47" t="s">
        <v>188</v>
      </c>
      <c r="C95" s="48">
        <v>1019045600</v>
      </c>
      <c r="D95" s="48">
        <v>-442022321.85000002</v>
      </c>
      <c r="E95" s="48">
        <v>577023278.14999998</v>
      </c>
      <c r="F95" s="48">
        <v>577023278.14999998</v>
      </c>
      <c r="G95" s="48">
        <v>577023278.14999998</v>
      </c>
      <c r="H95" s="48">
        <v>0</v>
      </c>
    </row>
    <row r="96" spans="1:8" s="15" customFormat="1" x14ac:dyDescent="0.25">
      <c r="A96" s="60" t="s">
        <v>1184</v>
      </c>
      <c r="B96" s="50" t="s">
        <v>1185</v>
      </c>
      <c r="C96" s="51">
        <v>146120825</v>
      </c>
      <c r="D96" s="51">
        <v>-60100584.600000001</v>
      </c>
      <c r="E96" s="51">
        <v>86020240.400000006</v>
      </c>
      <c r="F96" s="51">
        <v>86020240.400000006</v>
      </c>
      <c r="G96" s="51">
        <v>86020240.400000006</v>
      </c>
      <c r="H96" s="51">
        <v>0</v>
      </c>
    </row>
    <row r="97" spans="1:8" s="15" customFormat="1" x14ac:dyDescent="0.25">
      <c r="A97" s="60" t="s">
        <v>1186</v>
      </c>
      <c r="B97" s="50" t="s">
        <v>1187</v>
      </c>
      <c r="C97" s="51">
        <v>872924775</v>
      </c>
      <c r="D97" s="51">
        <v>-381921737.25</v>
      </c>
      <c r="E97" s="51">
        <v>491003037.75</v>
      </c>
      <c r="F97" s="51">
        <v>491003037.75</v>
      </c>
      <c r="G97" s="51">
        <v>491003037.75</v>
      </c>
      <c r="H97" s="51">
        <v>0</v>
      </c>
    </row>
    <row r="98" spans="1:8" s="15" customFormat="1" x14ac:dyDescent="0.25">
      <c r="A98" s="59" t="s">
        <v>252</v>
      </c>
      <c r="B98" s="47" t="s">
        <v>184</v>
      </c>
      <c r="C98" s="48">
        <v>21988418</v>
      </c>
      <c r="D98" s="48">
        <v>514549.27</v>
      </c>
      <c r="E98" s="48">
        <v>22502967.27</v>
      </c>
      <c r="F98" s="48">
        <v>22502967.27</v>
      </c>
      <c r="G98" s="48">
        <v>22502967.27</v>
      </c>
      <c r="H98" s="48">
        <v>0</v>
      </c>
    </row>
    <row r="99" spans="1:8" s="15" customFormat="1" x14ac:dyDescent="0.25">
      <c r="A99" s="61" t="s">
        <v>1188</v>
      </c>
      <c r="B99" s="53" t="s">
        <v>1189</v>
      </c>
      <c r="C99" s="54">
        <v>21988418</v>
      </c>
      <c r="D99" s="54">
        <v>-14921517.9</v>
      </c>
      <c r="E99" s="54">
        <v>7066900.0999999996</v>
      </c>
      <c r="F99" s="54">
        <v>7066900.0999999996</v>
      </c>
      <c r="G99" s="54">
        <v>7066900.0999999996</v>
      </c>
      <c r="H99" s="54">
        <v>0</v>
      </c>
    </row>
    <row r="100" spans="1:8" s="15" customFormat="1" x14ac:dyDescent="0.25">
      <c r="A100" s="60" t="s">
        <v>1267</v>
      </c>
      <c r="B100" s="50" t="s">
        <v>1268</v>
      </c>
      <c r="C100" s="51">
        <v>0</v>
      </c>
      <c r="D100" s="51">
        <v>15436067.17</v>
      </c>
      <c r="E100" s="51">
        <v>15436067.17</v>
      </c>
      <c r="F100" s="51">
        <v>15436067.17</v>
      </c>
      <c r="G100" s="51">
        <v>15436067.17</v>
      </c>
      <c r="H100" s="51">
        <v>0</v>
      </c>
    </row>
    <row r="101" spans="1:8" x14ac:dyDescent="0.25">
      <c r="A101" s="4"/>
      <c r="B101" s="5"/>
      <c r="C101" s="6"/>
      <c r="D101" s="6"/>
      <c r="E101" s="6"/>
      <c r="F101" s="6"/>
      <c r="G101" s="6"/>
      <c r="H101" s="6"/>
    </row>
    <row r="102" spans="1:8" x14ac:dyDescent="0.25">
      <c r="A102" s="7"/>
      <c r="B102" s="30" t="s">
        <v>12</v>
      </c>
      <c r="C102" s="10">
        <f t="shared" ref="C102:H102" si="2">C13</f>
        <v>21820930050</v>
      </c>
      <c r="D102" s="10">
        <f t="shared" si="2"/>
        <v>2262067017.1100001</v>
      </c>
      <c r="E102" s="10">
        <f t="shared" si="2"/>
        <v>24082997067.110004</v>
      </c>
      <c r="F102" s="10">
        <f t="shared" si="2"/>
        <v>24082997067.110004</v>
      </c>
      <c r="G102" s="10">
        <f t="shared" si="2"/>
        <v>23989004965.660004</v>
      </c>
      <c r="H102" s="10">
        <f t="shared" si="2"/>
        <v>0</v>
      </c>
    </row>
  </sheetData>
  <mergeCells count="10">
    <mergeCell ref="A7:H7"/>
    <mergeCell ref="A9:B11"/>
    <mergeCell ref="C9:G9"/>
    <mergeCell ref="H9:H10"/>
    <mergeCell ref="A1:H1"/>
    <mergeCell ref="A2:H2"/>
    <mergeCell ref="A3:H3"/>
    <mergeCell ref="A4:H4"/>
    <mergeCell ref="A5:H5"/>
    <mergeCell ref="A6:H6"/>
  </mergeCells>
  <printOptions horizontalCentered="1"/>
  <pageMargins left="0.39370078740157483" right="0.39370078740157483" top="0.59055118110236227" bottom="0.39370078740157483" header="0.31496062992125984" footer="0.31496062992125984"/>
  <pageSetup scale="90" firstPageNumber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opLeftCell="A22" workbookViewId="0">
      <selection activeCell="E13" sqref="E13"/>
    </sheetView>
  </sheetViews>
  <sheetFormatPr baseColWidth="10" defaultRowHeight="15" x14ac:dyDescent="0.25"/>
  <cols>
    <col min="1" max="1" width="9.5703125" customWidth="1"/>
    <col min="2" max="2" width="55.5703125" customWidth="1"/>
    <col min="3" max="3" width="12" customWidth="1"/>
    <col min="4" max="5" width="12.42578125" customWidth="1"/>
    <col min="6" max="6" width="12" customWidth="1"/>
    <col min="7" max="7" width="11.85546875" customWidth="1"/>
    <col min="8" max="8" width="13.140625" customWidth="1"/>
  </cols>
  <sheetData>
    <row r="1" spans="1:8" x14ac:dyDescent="0.25">
      <c r="A1" s="85" t="s">
        <v>1205</v>
      </c>
      <c r="B1" s="86"/>
      <c r="C1" s="86"/>
      <c r="D1" s="86"/>
      <c r="E1" s="86"/>
      <c r="F1" s="86"/>
      <c r="G1" s="86"/>
      <c r="H1" s="87"/>
    </row>
    <row r="2" spans="1:8" ht="14.25" customHeight="1" x14ac:dyDescent="0.25">
      <c r="A2" s="88" t="s">
        <v>278</v>
      </c>
      <c r="B2" s="89"/>
      <c r="C2" s="89"/>
      <c r="D2" s="89"/>
      <c r="E2" s="89"/>
      <c r="F2" s="89"/>
      <c r="G2" s="89"/>
      <c r="H2" s="90"/>
    </row>
    <row r="3" spans="1:8" x14ac:dyDescent="0.25">
      <c r="A3" s="82" t="s">
        <v>0</v>
      </c>
      <c r="B3" s="83"/>
      <c r="C3" s="83"/>
      <c r="D3" s="83"/>
      <c r="E3" s="83"/>
      <c r="F3" s="83"/>
      <c r="G3" s="83"/>
      <c r="H3" s="84"/>
    </row>
    <row r="4" spans="1:8" x14ac:dyDescent="0.25">
      <c r="A4" s="82" t="s">
        <v>1</v>
      </c>
      <c r="B4" s="83"/>
      <c r="C4" s="83"/>
      <c r="D4" s="83"/>
      <c r="E4" s="83"/>
      <c r="F4" s="83"/>
      <c r="G4" s="83"/>
      <c r="H4" s="84"/>
    </row>
    <row r="5" spans="1:8" x14ac:dyDescent="0.25">
      <c r="A5" s="82" t="s">
        <v>348</v>
      </c>
      <c r="B5" s="83"/>
      <c r="C5" s="83"/>
      <c r="D5" s="83"/>
      <c r="E5" s="83"/>
      <c r="F5" s="83"/>
      <c r="G5" s="83"/>
      <c r="H5" s="84"/>
    </row>
    <row r="6" spans="1:8" s="11" customFormat="1" x14ac:dyDescent="0.25">
      <c r="A6" s="82" t="s">
        <v>1269</v>
      </c>
      <c r="B6" s="83"/>
      <c r="C6" s="83"/>
      <c r="D6" s="83"/>
      <c r="E6" s="83"/>
      <c r="F6" s="83"/>
      <c r="G6" s="83"/>
      <c r="H6" s="84"/>
    </row>
    <row r="7" spans="1:8" ht="12" customHeight="1" x14ac:dyDescent="0.25">
      <c r="A7" s="91" t="s">
        <v>277</v>
      </c>
      <c r="B7" s="92"/>
      <c r="C7" s="92"/>
      <c r="D7" s="92"/>
      <c r="E7" s="92"/>
      <c r="F7" s="92"/>
      <c r="G7" s="92"/>
      <c r="H7" s="93"/>
    </row>
    <row r="8" spans="1:8" ht="10.5" customHeight="1" x14ac:dyDescent="0.25">
      <c r="A8" s="1"/>
      <c r="B8" s="1"/>
      <c r="C8" s="1"/>
      <c r="D8" s="1"/>
      <c r="E8" s="1"/>
      <c r="F8" s="1"/>
      <c r="G8" s="1"/>
      <c r="H8" s="1"/>
    </row>
    <row r="9" spans="1:8" x14ac:dyDescent="0.25">
      <c r="A9" s="94" t="s">
        <v>2</v>
      </c>
      <c r="B9" s="100"/>
      <c r="C9" s="77" t="s">
        <v>3</v>
      </c>
      <c r="D9" s="78"/>
      <c r="E9" s="78"/>
      <c r="F9" s="78"/>
      <c r="G9" s="79"/>
      <c r="H9" s="105" t="s">
        <v>4</v>
      </c>
    </row>
    <row r="10" spans="1:8" ht="33" customHeight="1" x14ac:dyDescent="0.25">
      <c r="A10" s="101"/>
      <c r="B10" s="102"/>
      <c r="C10" s="2" t="s">
        <v>5</v>
      </c>
      <c r="D10" s="21" t="s">
        <v>6</v>
      </c>
      <c r="E10" s="2" t="s">
        <v>7</v>
      </c>
      <c r="F10" s="2" t="s">
        <v>8</v>
      </c>
      <c r="G10" s="2" t="s">
        <v>9</v>
      </c>
      <c r="H10" s="105"/>
    </row>
    <row r="11" spans="1:8" ht="13.5" customHeight="1" x14ac:dyDescent="0.25">
      <c r="A11" s="103"/>
      <c r="B11" s="104"/>
      <c r="C11" s="3">
        <v>1</v>
      </c>
      <c r="D11" s="3">
        <v>2</v>
      </c>
      <c r="E11" s="3" t="s">
        <v>10</v>
      </c>
      <c r="F11" s="3">
        <v>4</v>
      </c>
      <c r="G11" s="3">
        <v>5</v>
      </c>
      <c r="H11" s="3" t="s">
        <v>11</v>
      </c>
    </row>
    <row r="12" spans="1:8" ht="4.9000000000000004" customHeight="1" x14ac:dyDescent="0.25">
      <c r="A12" s="12"/>
      <c r="B12" s="13"/>
      <c r="C12" s="16"/>
      <c r="D12" s="16"/>
      <c r="E12" s="16"/>
      <c r="F12" s="16"/>
      <c r="G12" s="16"/>
      <c r="H12" s="16"/>
    </row>
    <row r="13" spans="1:8" s="15" customFormat="1" ht="10.5" customHeight="1" x14ac:dyDescent="0.25">
      <c r="A13" s="32" t="s">
        <v>275</v>
      </c>
      <c r="B13" s="24" t="s">
        <v>276</v>
      </c>
      <c r="C13" s="16">
        <f t="shared" ref="C13:G13" si="0">C14+C29+C40</f>
        <v>357615042</v>
      </c>
      <c r="D13" s="16">
        <f t="shared" si="0"/>
        <v>262837929.97</v>
      </c>
      <c r="E13" s="16">
        <f t="shared" si="0"/>
        <v>620452971.96999991</v>
      </c>
      <c r="F13" s="16">
        <f>F14+F29+F40</f>
        <v>620452971.96999991</v>
      </c>
      <c r="G13" s="16">
        <f t="shared" si="0"/>
        <v>564725894.17999995</v>
      </c>
      <c r="H13" s="16">
        <v>0</v>
      </c>
    </row>
    <row r="14" spans="1:8" s="15" customFormat="1" x14ac:dyDescent="0.25">
      <c r="A14" s="25" t="s">
        <v>17</v>
      </c>
      <c r="B14" s="24" t="s">
        <v>18</v>
      </c>
      <c r="C14" s="16">
        <v>276771873</v>
      </c>
      <c r="D14" s="16">
        <v>175299800.94999999</v>
      </c>
      <c r="E14" s="16">
        <v>452071673.94999999</v>
      </c>
      <c r="F14" s="16">
        <v>452071673.94999999</v>
      </c>
      <c r="G14" s="16">
        <v>431261618.22000003</v>
      </c>
      <c r="H14" s="16">
        <v>0</v>
      </c>
    </row>
    <row r="15" spans="1:8" s="15" customFormat="1" x14ac:dyDescent="0.25">
      <c r="A15" s="26" t="s">
        <v>299</v>
      </c>
      <c r="B15" s="23" t="s">
        <v>300</v>
      </c>
      <c r="C15" s="17">
        <v>22319511</v>
      </c>
      <c r="D15" s="17">
        <v>4671636.67</v>
      </c>
      <c r="E15" s="17">
        <v>26991147.670000002</v>
      </c>
      <c r="F15" s="17">
        <v>26991147.670000002</v>
      </c>
      <c r="G15" s="17">
        <v>26132863.43</v>
      </c>
      <c r="H15" s="17">
        <v>0</v>
      </c>
    </row>
    <row r="16" spans="1:8" s="15" customFormat="1" x14ac:dyDescent="0.25">
      <c r="A16" s="26" t="s">
        <v>301</v>
      </c>
      <c r="B16" s="23" t="s">
        <v>302</v>
      </c>
      <c r="C16" s="17">
        <v>9090876</v>
      </c>
      <c r="D16" s="17">
        <v>1515505.81</v>
      </c>
      <c r="E16" s="17">
        <v>10606381.810000001</v>
      </c>
      <c r="F16" s="17">
        <v>10606381.810000001</v>
      </c>
      <c r="G16" s="17">
        <v>10156982.52</v>
      </c>
      <c r="H16" s="17">
        <v>0</v>
      </c>
    </row>
    <row r="17" spans="1:8" s="15" customFormat="1" x14ac:dyDescent="0.25">
      <c r="A17" s="26" t="s">
        <v>303</v>
      </c>
      <c r="B17" s="23" t="s">
        <v>304</v>
      </c>
      <c r="C17" s="17">
        <v>2916671</v>
      </c>
      <c r="D17" s="17">
        <v>812070.45</v>
      </c>
      <c r="E17" s="17">
        <v>3728741.45</v>
      </c>
      <c r="F17" s="17">
        <v>3728741.45</v>
      </c>
      <c r="G17" s="17">
        <v>3652490.22</v>
      </c>
      <c r="H17" s="17">
        <v>0</v>
      </c>
    </row>
    <row r="18" spans="1:8" s="15" customFormat="1" x14ac:dyDescent="0.25">
      <c r="A18" s="26" t="s">
        <v>305</v>
      </c>
      <c r="B18" s="23" t="s">
        <v>306</v>
      </c>
      <c r="C18" s="17">
        <v>19139194</v>
      </c>
      <c r="D18" s="17">
        <v>1627120.15</v>
      </c>
      <c r="E18" s="17">
        <v>20766314.149999999</v>
      </c>
      <c r="F18" s="17">
        <v>20766314.149999999</v>
      </c>
      <c r="G18" s="17">
        <v>20076184.850000001</v>
      </c>
      <c r="H18" s="17">
        <v>0</v>
      </c>
    </row>
    <row r="19" spans="1:8" s="15" customFormat="1" x14ac:dyDescent="0.25">
      <c r="A19" s="26" t="s">
        <v>307</v>
      </c>
      <c r="B19" s="23" t="s">
        <v>308</v>
      </c>
      <c r="C19" s="17">
        <v>63050043</v>
      </c>
      <c r="D19" s="17">
        <v>51839274.409999996</v>
      </c>
      <c r="E19" s="17">
        <v>114889317.41</v>
      </c>
      <c r="F19" s="17">
        <v>114889317.41</v>
      </c>
      <c r="G19" s="17">
        <v>105237753.68000001</v>
      </c>
      <c r="H19" s="17">
        <v>0</v>
      </c>
    </row>
    <row r="20" spans="1:8" s="15" customFormat="1" x14ac:dyDescent="0.25">
      <c r="A20" s="26" t="s">
        <v>309</v>
      </c>
      <c r="B20" s="23" t="s">
        <v>310</v>
      </c>
      <c r="C20" s="17">
        <v>2746979</v>
      </c>
      <c r="D20" s="17">
        <v>1011333.39</v>
      </c>
      <c r="E20" s="17">
        <v>3758312.39</v>
      </c>
      <c r="F20" s="17">
        <v>3758312.39</v>
      </c>
      <c r="G20" s="17">
        <v>3667371.54</v>
      </c>
      <c r="H20" s="17">
        <v>0</v>
      </c>
    </row>
    <row r="21" spans="1:8" s="15" customFormat="1" x14ac:dyDescent="0.25">
      <c r="A21" s="26" t="s">
        <v>311</v>
      </c>
      <c r="B21" s="23" t="s">
        <v>312</v>
      </c>
      <c r="C21" s="17">
        <v>22790719</v>
      </c>
      <c r="D21" s="17">
        <v>29041956.049999997</v>
      </c>
      <c r="E21" s="17">
        <v>51832675.049999997</v>
      </c>
      <c r="F21" s="17">
        <v>51832675.049999997</v>
      </c>
      <c r="G21" s="17">
        <v>51399871.420000002</v>
      </c>
      <c r="H21" s="17">
        <v>0</v>
      </c>
    </row>
    <row r="22" spans="1:8" s="15" customFormat="1" x14ac:dyDescent="0.25">
      <c r="A22" s="26" t="s">
        <v>313</v>
      </c>
      <c r="B22" s="23" t="s">
        <v>314</v>
      </c>
      <c r="C22" s="17">
        <v>40649271</v>
      </c>
      <c r="D22" s="17">
        <v>34311302.920000002</v>
      </c>
      <c r="E22" s="17">
        <v>74960573.920000002</v>
      </c>
      <c r="F22" s="17">
        <v>74960573.920000002</v>
      </c>
      <c r="G22" s="17">
        <v>67639884.969999999</v>
      </c>
      <c r="H22" s="17">
        <v>0</v>
      </c>
    </row>
    <row r="23" spans="1:8" s="15" customFormat="1" x14ac:dyDescent="0.25">
      <c r="A23" s="26" t="s">
        <v>315</v>
      </c>
      <c r="B23" s="23" t="s">
        <v>316</v>
      </c>
      <c r="C23" s="17">
        <v>26351489</v>
      </c>
      <c r="D23" s="17">
        <v>35731782.340000004</v>
      </c>
      <c r="E23" s="17">
        <v>62083271.340000004</v>
      </c>
      <c r="F23" s="17">
        <v>62083271.340000004</v>
      </c>
      <c r="G23" s="17">
        <v>61554691.920000002</v>
      </c>
      <c r="H23" s="17">
        <v>0</v>
      </c>
    </row>
    <row r="24" spans="1:8" s="15" customFormat="1" x14ac:dyDescent="0.25">
      <c r="A24" s="26" t="s">
        <v>317</v>
      </c>
      <c r="B24" s="23" t="s">
        <v>318</v>
      </c>
      <c r="C24" s="17">
        <v>14833675</v>
      </c>
      <c r="D24" s="17">
        <v>4909586.17</v>
      </c>
      <c r="E24" s="17">
        <v>19743261.170000002</v>
      </c>
      <c r="F24" s="17">
        <v>19743261.170000002</v>
      </c>
      <c r="G24" s="17">
        <v>19299120.390000001</v>
      </c>
      <c r="H24" s="17">
        <v>0</v>
      </c>
    </row>
    <row r="25" spans="1:8" s="15" customFormat="1" x14ac:dyDescent="0.25">
      <c r="A25" s="26" t="s">
        <v>319</v>
      </c>
      <c r="B25" s="23" t="s">
        <v>320</v>
      </c>
      <c r="C25" s="17">
        <v>6874411</v>
      </c>
      <c r="D25" s="17">
        <v>6905196.3300000001</v>
      </c>
      <c r="E25" s="17">
        <v>13779607.33</v>
      </c>
      <c r="F25" s="17">
        <v>13779607.33</v>
      </c>
      <c r="G25" s="17">
        <v>13726179.48</v>
      </c>
      <c r="H25" s="17">
        <v>0</v>
      </c>
    </row>
    <row r="26" spans="1:8" s="15" customFormat="1" x14ac:dyDescent="0.25">
      <c r="A26" s="26" t="s">
        <v>321</v>
      </c>
      <c r="B26" s="23" t="s">
        <v>322</v>
      </c>
      <c r="C26" s="17">
        <v>7511710</v>
      </c>
      <c r="D26" s="17">
        <v>94654.44</v>
      </c>
      <c r="E26" s="17">
        <v>7606364.4400000004</v>
      </c>
      <c r="F26" s="17">
        <v>7606364.4400000004</v>
      </c>
      <c r="G26" s="17">
        <v>7588586.25</v>
      </c>
      <c r="H26" s="17">
        <v>0</v>
      </c>
    </row>
    <row r="27" spans="1:8" s="15" customFormat="1" x14ac:dyDescent="0.25">
      <c r="A27" s="26" t="s">
        <v>323</v>
      </c>
      <c r="B27" s="23" t="s">
        <v>324</v>
      </c>
      <c r="C27" s="17">
        <v>34593020</v>
      </c>
      <c r="D27" s="17">
        <v>1789175.88</v>
      </c>
      <c r="E27" s="17">
        <v>36382195.880000003</v>
      </c>
      <c r="F27" s="17">
        <v>36382195.880000003</v>
      </c>
      <c r="G27" s="17">
        <v>36260105.689999998</v>
      </c>
      <c r="H27" s="17">
        <v>0</v>
      </c>
    </row>
    <row r="28" spans="1:8" s="15" customFormat="1" x14ac:dyDescent="0.25">
      <c r="A28" s="26" t="s">
        <v>325</v>
      </c>
      <c r="B28" s="23" t="s">
        <v>326</v>
      </c>
      <c r="C28" s="17">
        <v>3904304</v>
      </c>
      <c r="D28" s="17">
        <v>1039205.94</v>
      </c>
      <c r="E28" s="17">
        <v>4943509.9400000004</v>
      </c>
      <c r="F28" s="17">
        <v>4943509.9400000004</v>
      </c>
      <c r="G28" s="17">
        <v>4869531.8600000003</v>
      </c>
      <c r="H28" s="17">
        <v>0</v>
      </c>
    </row>
    <row r="29" spans="1:8" s="15" customFormat="1" x14ac:dyDescent="0.25">
      <c r="A29" s="25" t="s">
        <v>19</v>
      </c>
      <c r="B29" s="24" t="s">
        <v>20</v>
      </c>
      <c r="C29" s="16">
        <v>80345325</v>
      </c>
      <c r="D29" s="16">
        <v>87448340.480000004</v>
      </c>
      <c r="E29" s="16">
        <v>167793665.47999999</v>
      </c>
      <c r="F29" s="16">
        <v>167793665.47999999</v>
      </c>
      <c r="G29" s="16">
        <v>132876643.42</v>
      </c>
      <c r="H29" s="16">
        <v>0</v>
      </c>
    </row>
    <row r="30" spans="1:8" s="15" customFormat="1" x14ac:dyDescent="0.25">
      <c r="A30" s="26" t="s">
        <v>327</v>
      </c>
      <c r="B30" s="23" t="s">
        <v>328</v>
      </c>
      <c r="C30" s="17">
        <v>21472284</v>
      </c>
      <c r="D30" s="17">
        <v>8501919.1199999992</v>
      </c>
      <c r="E30" s="17">
        <v>29974203.120000001</v>
      </c>
      <c r="F30" s="17">
        <v>29974203.120000001</v>
      </c>
      <c r="G30" s="17">
        <v>29347606.129999999</v>
      </c>
      <c r="H30" s="17">
        <v>0</v>
      </c>
    </row>
    <row r="31" spans="1:8" s="15" customFormat="1" x14ac:dyDescent="0.25">
      <c r="A31" s="26" t="s">
        <v>329</v>
      </c>
      <c r="B31" s="23" t="s">
        <v>1211</v>
      </c>
      <c r="C31" s="17">
        <v>24971699</v>
      </c>
      <c r="D31" s="17">
        <v>10357598.449999999</v>
      </c>
      <c r="E31" s="17">
        <v>35329297.450000003</v>
      </c>
      <c r="F31" s="17">
        <v>35329297.450000003</v>
      </c>
      <c r="G31" s="17">
        <v>35096713.649999999</v>
      </c>
      <c r="H31" s="17">
        <v>0</v>
      </c>
    </row>
    <row r="32" spans="1:8" s="15" customFormat="1" x14ac:dyDescent="0.25">
      <c r="A32" s="26" t="s">
        <v>330</v>
      </c>
      <c r="B32" s="23" t="s">
        <v>331</v>
      </c>
      <c r="C32" s="17">
        <v>4738314</v>
      </c>
      <c r="D32" s="17">
        <v>1058785.08</v>
      </c>
      <c r="E32" s="17">
        <v>5797099.0800000001</v>
      </c>
      <c r="F32" s="17">
        <v>5797099.0800000001</v>
      </c>
      <c r="G32" s="17">
        <v>5741088.6399999997</v>
      </c>
      <c r="H32" s="17">
        <v>0</v>
      </c>
    </row>
    <row r="33" spans="1:8" s="15" customFormat="1" x14ac:dyDescent="0.25">
      <c r="A33" s="26" t="s">
        <v>332</v>
      </c>
      <c r="B33" s="23" t="s">
        <v>333</v>
      </c>
      <c r="C33" s="17">
        <v>4903746</v>
      </c>
      <c r="D33" s="17">
        <v>212502.83</v>
      </c>
      <c r="E33" s="17">
        <v>5116248.83</v>
      </c>
      <c r="F33" s="17">
        <v>5116248.83</v>
      </c>
      <c r="G33" s="17">
        <v>5085801.53</v>
      </c>
      <c r="H33" s="17">
        <v>0</v>
      </c>
    </row>
    <row r="34" spans="1:8" s="15" customFormat="1" x14ac:dyDescent="0.25">
      <c r="A34" s="26" t="s">
        <v>334</v>
      </c>
      <c r="B34" s="23" t="s">
        <v>335</v>
      </c>
      <c r="C34" s="17">
        <v>11439308</v>
      </c>
      <c r="D34" s="17">
        <v>1166085.1399999999</v>
      </c>
      <c r="E34" s="17">
        <v>12605393.140000001</v>
      </c>
      <c r="F34" s="17">
        <v>12605393.140000001</v>
      </c>
      <c r="G34" s="17">
        <v>12503384.75</v>
      </c>
      <c r="H34" s="17">
        <v>0</v>
      </c>
    </row>
    <row r="35" spans="1:8" s="15" customFormat="1" x14ac:dyDescent="0.25">
      <c r="A35" s="26" t="s">
        <v>336</v>
      </c>
      <c r="B35" s="23" t="s">
        <v>337</v>
      </c>
      <c r="C35" s="17">
        <v>4158573</v>
      </c>
      <c r="D35" s="17">
        <v>64846804.850000001</v>
      </c>
      <c r="E35" s="17">
        <v>69005377.849999994</v>
      </c>
      <c r="F35" s="17">
        <v>69005377.849999994</v>
      </c>
      <c r="G35" s="17">
        <v>35325538.609999999</v>
      </c>
      <c r="H35" s="17">
        <v>0</v>
      </c>
    </row>
    <row r="36" spans="1:8" s="15" customFormat="1" x14ac:dyDescent="0.25">
      <c r="A36" s="26" t="s">
        <v>338</v>
      </c>
      <c r="B36" s="23" t="s">
        <v>339</v>
      </c>
      <c r="C36" s="17">
        <v>4063793</v>
      </c>
      <c r="D36" s="17">
        <v>1839588.54</v>
      </c>
      <c r="E36" s="17">
        <v>5903381.54</v>
      </c>
      <c r="F36" s="17">
        <v>5903381.54</v>
      </c>
      <c r="G36" s="17">
        <v>5897993.6200000001</v>
      </c>
      <c r="H36" s="17">
        <v>0</v>
      </c>
    </row>
    <row r="37" spans="1:8" s="15" customFormat="1" x14ac:dyDescent="0.25">
      <c r="A37" s="26" t="s">
        <v>340</v>
      </c>
      <c r="B37" s="23" t="s">
        <v>341</v>
      </c>
      <c r="C37" s="17">
        <v>2605927</v>
      </c>
      <c r="D37" s="17">
        <v>-658726.07999999996</v>
      </c>
      <c r="E37" s="17">
        <v>1947200.92</v>
      </c>
      <c r="F37" s="17">
        <v>1947200.92</v>
      </c>
      <c r="G37" s="17">
        <v>1942774.94</v>
      </c>
      <c r="H37" s="17">
        <v>0</v>
      </c>
    </row>
    <row r="38" spans="1:8" s="15" customFormat="1" x14ac:dyDescent="0.25">
      <c r="A38" s="26" t="s">
        <v>342</v>
      </c>
      <c r="B38" s="23" t="s">
        <v>343</v>
      </c>
      <c r="C38" s="17">
        <v>1991681</v>
      </c>
      <c r="D38" s="17">
        <v>-375219.59</v>
      </c>
      <c r="E38" s="17">
        <v>1616461.41</v>
      </c>
      <c r="F38" s="17">
        <v>1616461.41</v>
      </c>
      <c r="G38" s="17">
        <v>1603748.91</v>
      </c>
      <c r="H38" s="17">
        <v>0</v>
      </c>
    </row>
    <row r="39" spans="1:8" s="15" customFormat="1" x14ac:dyDescent="0.25">
      <c r="A39" s="26" t="s">
        <v>344</v>
      </c>
      <c r="B39" s="23" t="s">
        <v>345</v>
      </c>
      <c r="C39" s="17">
        <v>0</v>
      </c>
      <c r="D39" s="17">
        <v>499002.14</v>
      </c>
      <c r="E39" s="17">
        <v>499002.14</v>
      </c>
      <c r="F39" s="17">
        <v>499002.14</v>
      </c>
      <c r="G39" s="17">
        <v>331992.64</v>
      </c>
      <c r="H39" s="17">
        <v>0</v>
      </c>
    </row>
    <row r="40" spans="1:8" s="15" customFormat="1" x14ac:dyDescent="0.25">
      <c r="A40" s="25" t="s">
        <v>21</v>
      </c>
      <c r="B40" s="24" t="s">
        <v>22</v>
      </c>
      <c r="C40" s="16">
        <v>497844</v>
      </c>
      <c r="D40" s="16">
        <v>89788.54</v>
      </c>
      <c r="E40" s="16">
        <v>587632.54</v>
      </c>
      <c r="F40" s="16">
        <v>587632.54</v>
      </c>
      <c r="G40" s="16">
        <v>587632.54</v>
      </c>
      <c r="H40" s="16">
        <v>0</v>
      </c>
    </row>
    <row r="41" spans="1:8" s="15" customFormat="1" x14ac:dyDescent="0.25">
      <c r="A41" s="26" t="s">
        <v>346</v>
      </c>
      <c r="B41" s="23" t="s">
        <v>347</v>
      </c>
      <c r="C41" s="17">
        <v>497844</v>
      </c>
      <c r="D41" s="17">
        <v>89788.54</v>
      </c>
      <c r="E41" s="17">
        <v>587632.54</v>
      </c>
      <c r="F41" s="17">
        <v>587632.54</v>
      </c>
      <c r="G41" s="17">
        <v>587632.54</v>
      </c>
      <c r="H41" s="17">
        <v>0</v>
      </c>
    </row>
    <row r="42" spans="1:8" ht="14.25" customHeight="1" x14ac:dyDescent="0.25">
      <c r="A42" s="7"/>
      <c r="B42" s="8" t="s">
        <v>12</v>
      </c>
      <c r="C42" s="10">
        <f>SUM(C13)</f>
        <v>357615042</v>
      </c>
      <c r="D42" s="10">
        <f t="shared" ref="D42:H42" si="1">SUM(D13)</f>
        <v>262837929.97</v>
      </c>
      <c r="E42" s="10">
        <f t="shared" si="1"/>
        <v>620452971.96999991</v>
      </c>
      <c r="F42" s="10">
        <f t="shared" si="1"/>
        <v>620452971.96999991</v>
      </c>
      <c r="G42" s="10">
        <f t="shared" si="1"/>
        <v>564725894.17999995</v>
      </c>
      <c r="H42" s="10">
        <f t="shared" si="1"/>
        <v>0</v>
      </c>
    </row>
  </sheetData>
  <mergeCells count="10">
    <mergeCell ref="A7:H7"/>
    <mergeCell ref="A9:B11"/>
    <mergeCell ref="C9:G9"/>
    <mergeCell ref="H9:H10"/>
    <mergeCell ref="A1:H1"/>
    <mergeCell ref="A2:H2"/>
    <mergeCell ref="A3:H3"/>
    <mergeCell ref="A4:H4"/>
    <mergeCell ref="A5:H5"/>
    <mergeCell ref="A6:H6"/>
  </mergeCells>
  <printOptions horizontalCentered="1"/>
  <pageMargins left="0.39370078740157483" right="0.39370078740157483" top="0.59055118110236227" bottom="0.39370078740157483" header="0.31496062992125984" footer="0.31496062992125984"/>
  <pageSetup paperSize="119" scale="90" firstPageNumber="2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F13" sqref="F13"/>
    </sheetView>
  </sheetViews>
  <sheetFormatPr baseColWidth="10" defaultRowHeight="15" x14ac:dyDescent="0.25"/>
  <cols>
    <col min="1" max="1" width="9.5703125" customWidth="1"/>
    <col min="2" max="2" width="55.5703125" customWidth="1"/>
    <col min="3" max="3" width="12" customWidth="1"/>
    <col min="4" max="5" width="12.42578125" customWidth="1"/>
    <col min="6" max="6" width="12" customWidth="1"/>
    <col min="7" max="7" width="11.85546875" customWidth="1"/>
    <col min="8" max="8" width="13.140625" customWidth="1"/>
  </cols>
  <sheetData>
    <row r="1" spans="1:8" x14ac:dyDescent="0.25">
      <c r="A1" s="85" t="s">
        <v>1205</v>
      </c>
      <c r="B1" s="86"/>
      <c r="C1" s="86"/>
      <c r="D1" s="86"/>
      <c r="E1" s="86"/>
      <c r="F1" s="86"/>
      <c r="G1" s="86"/>
      <c r="H1" s="87"/>
    </row>
    <row r="2" spans="1:8" x14ac:dyDescent="0.25">
      <c r="A2" s="88" t="s">
        <v>278</v>
      </c>
      <c r="B2" s="89"/>
      <c r="C2" s="89"/>
      <c r="D2" s="89"/>
      <c r="E2" s="89"/>
      <c r="F2" s="89"/>
      <c r="G2" s="89"/>
      <c r="H2" s="90"/>
    </row>
    <row r="3" spans="1:8" x14ac:dyDescent="0.25">
      <c r="A3" s="82" t="s">
        <v>0</v>
      </c>
      <c r="B3" s="83"/>
      <c r="C3" s="83"/>
      <c r="D3" s="83"/>
      <c r="E3" s="83"/>
      <c r="F3" s="83"/>
      <c r="G3" s="83"/>
      <c r="H3" s="84"/>
    </row>
    <row r="4" spans="1:8" x14ac:dyDescent="0.25">
      <c r="A4" s="82" t="s">
        <v>1</v>
      </c>
      <c r="B4" s="83"/>
      <c r="C4" s="83"/>
      <c r="D4" s="83"/>
      <c r="E4" s="83"/>
      <c r="F4" s="83"/>
      <c r="G4" s="83"/>
      <c r="H4" s="84"/>
    </row>
    <row r="5" spans="1:8" x14ac:dyDescent="0.25">
      <c r="A5" s="82" t="s">
        <v>254</v>
      </c>
      <c r="B5" s="83"/>
      <c r="C5" s="83"/>
      <c r="D5" s="83"/>
      <c r="E5" s="83"/>
      <c r="F5" s="83"/>
      <c r="G5" s="83"/>
      <c r="H5" s="84"/>
    </row>
    <row r="6" spans="1:8" s="11" customFormat="1" x14ac:dyDescent="0.25">
      <c r="A6" s="82" t="s">
        <v>1269</v>
      </c>
      <c r="B6" s="83"/>
      <c r="C6" s="83"/>
      <c r="D6" s="83"/>
      <c r="E6" s="83"/>
      <c r="F6" s="83"/>
      <c r="G6" s="83"/>
      <c r="H6" s="84"/>
    </row>
    <row r="7" spans="1:8" x14ac:dyDescent="0.25">
      <c r="A7" s="91" t="s">
        <v>277</v>
      </c>
      <c r="B7" s="92"/>
      <c r="C7" s="92"/>
      <c r="D7" s="92"/>
      <c r="E7" s="92"/>
      <c r="F7" s="92"/>
      <c r="G7" s="92"/>
      <c r="H7" s="93"/>
    </row>
    <row r="8" spans="1:8" ht="12.75" customHeight="1" x14ac:dyDescent="0.25">
      <c r="A8" s="43"/>
      <c r="B8" s="44"/>
      <c r="C8" s="44"/>
      <c r="D8" s="44"/>
      <c r="E8" s="44"/>
      <c r="F8" s="44"/>
      <c r="G8" s="44"/>
      <c r="H8" s="44"/>
    </row>
    <row r="9" spans="1:8" x14ac:dyDescent="0.25">
      <c r="A9" s="94" t="s">
        <v>2</v>
      </c>
      <c r="B9" s="100"/>
      <c r="C9" s="77" t="s">
        <v>3</v>
      </c>
      <c r="D9" s="78"/>
      <c r="E9" s="78"/>
      <c r="F9" s="78"/>
      <c r="G9" s="79"/>
      <c r="H9" s="105" t="s">
        <v>4</v>
      </c>
    </row>
    <row r="10" spans="1:8" ht="36" x14ac:dyDescent="0.25">
      <c r="A10" s="101"/>
      <c r="B10" s="102"/>
      <c r="C10" s="2" t="s">
        <v>5</v>
      </c>
      <c r="D10" s="38" t="s">
        <v>6</v>
      </c>
      <c r="E10" s="2" t="s">
        <v>7</v>
      </c>
      <c r="F10" s="2" t="s">
        <v>8</v>
      </c>
      <c r="G10" s="2" t="s">
        <v>9</v>
      </c>
      <c r="H10" s="105"/>
    </row>
    <row r="11" spans="1:8" x14ac:dyDescent="0.25">
      <c r="A11" s="103"/>
      <c r="B11" s="104"/>
      <c r="C11" s="3">
        <v>1</v>
      </c>
      <c r="D11" s="3">
        <v>2</v>
      </c>
      <c r="E11" s="3" t="s">
        <v>10</v>
      </c>
      <c r="F11" s="3">
        <v>4</v>
      </c>
      <c r="G11" s="3">
        <v>5</v>
      </c>
      <c r="H11" s="3" t="s">
        <v>11</v>
      </c>
    </row>
    <row r="12" spans="1:8" ht="4.9000000000000004" customHeight="1" x14ac:dyDescent="0.25">
      <c r="A12" s="12"/>
      <c r="B12" s="13"/>
      <c r="C12" s="16"/>
      <c r="D12" s="16"/>
      <c r="E12" s="16"/>
      <c r="F12" s="16"/>
      <c r="G12" s="16"/>
      <c r="H12" s="16"/>
    </row>
    <row r="13" spans="1:8" s="15" customFormat="1" x14ac:dyDescent="0.25">
      <c r="A13" s="32" t="s">
        <v>255</v>
      </c>
      <c r="B13" s="40" t="s">
        <v>254</v>
      </c>
      <c r="C13" s="16">
        <f>C14+C16+C18+C21+C25+C27</f>
        <v>1861994574</v>
      </c>
      <c r="D13" s="16">
        <f t="shared" ref="D13:H13" si="0">D14+D16+D18+D21+D25+D27</f>
        <v>458229399.44999993</v>
      </c>
      <c r="E13" s="16">
        <f t="shared" si="0"/>
        <v>2320223973.4499998</v>
      </c>
      <c r="F13" s="16">
        <f t="shared" si="0"/>
        <v>2320223973.4499998</v>
      </c>
      <c r="G13" s="16">
        <f t="shared" si="0"/>
        <v>2305182292.9200001</v>
      </c>
      <c r="H13" s="16">
        <f t="shared" si="0"/>
        <v>0</v>
      </c>
    </row>
    <row r="14" spans="1:8" s="15" customFormat="1" x14ac:dyDescent="0.25">
      <c r="A14" s="25" t="s">
        <v>256</v>
      </c>
      <c r="B14" s="24" t="s">
        <v>257</v>
      </c>
      <c r="C14" s="16">
        <v>6547705</v>
      </c>
      <c r="D14" s="16">
        <v>1441505.02</v>
      </c>
      <c r="E14" s="16">
        <v>7989210.0199999996</v>
      </c>
      <c r="F14" s="16">
        <v>7989210.0199999996</v>
      </c>
      <c r="G14" s="16">
        <v>7989210.0199999996</v>
      </c>
      <c r="H14" s="16">
        <v>0</v>
      </c>
    </row>
    <row r="15" spans="1:8" s="15" customFormat="1" x14ac:dyDescent="0.25">
      <c r="A15" s="26" t="s">
        <v>1190</v>
      </c>
      <c r="B15" s="23" t="s">
        <v>257</v>
      </c>
      <c r="C15" s="17">
        <v>6547705</v>
      </c>
      <c r="D15" s="17">
        <v>1441505.02</v>
      </c>
      <c r="E15" s="17">
        <v>7989210.0199999996</v>
      </c>
      <c r="F15" s="17">
        <v>7989210.0199999996</v>
      </c>
      <c r="G15" s="17">
        <v>7989210.0199999996</v>
      </c>
      <c r="H15" s="17">
        <v>0</v>
      </c>
    </row>
    <row r="16" spans="1:8" s="15" customFormat="1" x14ac:dyDescent="0.25">
      <c r="A16" s="25" t="s">
        <v>258</v>
      </c>
      <c r="B16" s="24" t="s">
        <v>259</v>
      </c>
      <c r="C16" s="16">
        <v>53375396</v>
      </c>
      <c r="D16" s="16">
        <v>1924330.13</v>
      </c>
      <c r="E16" s="16">
        <v>55299726.130000003</v>
      </c>
      <c r="F16" s="16">
        <v>55299726.130000003</v>
      </c>
      <c r="G16" s="16">
        <v>55238967.549999997</v>
      </c>
      <c r="H16" s="16">
        <v>0</v>
      </c>
    </row>
    <row r="17" spans="1:8" s="15" customFormat="1" x14ac:dyDescent="0.25">
      <c r="A17" s="26" t="s">
        <v>1191</v>
      </c>
      <c r="B17" s="23" t="s">
        <v>259</v>
      </c>
      <c r="C17" s="17">
        <v>53375396</v>
      </c>
      <c r="D17" s="17">
        <v>1924330.13</v>
      </c>
      <c r="E17" s="17">
        <v>55299726.130000003</v>
      </c>
      <c r="F17" s="17">
        <v>55299726.130000003</v>
      </c>
      <c r="G17" s="17">
        <v>55238967.549999997</v>
      </c>
      <c r="H17" s="17">
        <v>0</v>
      </c>
    </row>
    <row r="18" spans="1:8" s="15" customFormat="1" x14ac:dyDescent="0.25">
      <c r="A18" s="25" t="s">
        <v>260</v>
      </c>
      <c r="B18" s="24" t="s">
        <v>261</v>
      </c>
      <c r="C18" s="16">
        <v>359870710</v>
      </c>
      <c r="D18" s="16">
        <v>41441547.380000003</v>
      </c>
      <c r="E18" s="16">
        <v>401312257.38</v>
      </c>
      <c r="F18" s="16">
        <v>401312257.38</v>
      </c>
      <c r="G18" s="16">
        <v>398014889.23000002</v>
      </c>
      <c r="H18" s="16">
        <v>0</v>
      </c>
    </row>
    <row r="19" spans="1:8" s="15" customFormat="1" x14ac:dyDescent="0.25">
      <c r="A19" s="26" t="s">
        <v>1192</v>
      </c>
      <c r="B19" s="23" t="s">
        <v>1193</v>
      </c>
      <c r="C19" s="17">
        <v>38666554</v>
      </c>
      <c r="D19" s="17">
        <v>-11350014.18</v>
      </c>
      <c r="E19" s="17">
        <v>27316539.82</v>
      </c>
      <c r="F19" s="17">
        <v>27316539.82</v>
      </c>
      <c r="G19" s="17">
        <v>27316539.82</v>
      </c>
      <c r="H19" s="17">
        <v>0</v>
      </c>
    </row>
    <row r="20" spans="1:8" s="15" customFormat="1" x14ac:dyDescent="0.25">
      <c r="A20" s="26" t="s">
        <v>1194</v>
      </c>
      <c r="B20" s="23" t="s">
        <v>1195</v>
      </c>
      <c r="C20" s="17">
        <v>321204156</v>
      </c>
      <c r="D20" s="17">
        <v>52791561.560000002</v>
      </c>
      <c r="E20" s="17">
        <v>373995717.56</v>
      </c>
      <c r="F20" s="17">
        <v>373995717.56</v>
      </c>
      <c r="G20" s="17">
        <v>370698349.41000003</v>
      </c>
      <c r="H20" s="17">
        <v>0</v>
      </c>
    </row>
    <row r="21" spans="1:8" s="15" customFormat="1" x14ac:dyDescent="0.25">
      <c r="A21" s="25" t="s">
        <v>262</v>
      </c>
      <c r="B21" s="24" t="s">
        <v>263</v>
      </c>
      <c r="C21" s="16">
        <v>1324071309</v>
      </c>
      <c r="D21" s="16">
        <v>491551470.9199999</v>
      </c>
      <c r="E21" s="16">
        <v>1815622779.9200001</v>
      </c>
      <c r="F21" s="16">
        <v>1815622779.9200001</v>
      </c>
      <c r="G21" s="16">
        <v>1810909226.1199999</v>
      </c>
      <c r="H21" s="16">
        <v>0</v>
      </c>
    </row>
    <row r="22" spans="1:8" s="15" customFormat="1" x14ac:dyDescent="0.25">
      <c r="A22" s="26" t="s">
        <v>1196</v>
      </c>
      <c r="B22" s="23" t="s">
        <v>1197</v>
      </c>
      <c r="C22" s="17">
        <v>483835732</v>
      </c>
      <c r="D22" s="17">
        <v>202318677.44</v>
      </c>
      <c r="E22" s="17">
        <v>686154409.44000006</v>
      </c>
      <c r="F22" s="17">
        <v>686154409.44000006</v>
      </c>
      <c r="G22" s="17">
        <v>686154409.44000006</v>
      </c>
      <c r="H22" s="17">
        <v>0</v>
      </c>
    </row>
    <row r="23" spans="1:8" s="15" customFormat="1" x14ac:dyDescent="0.25">
      <c r="A23" s="26" t="s">
        <v>1198</v>
      </c>
      <c r="B23" s="23" t="s">
        <v>1199</v>
      </c>
      <c r="C23" s="17">
        <v>803455268</v>
      </c>
      <c r="D23" s="17">
        <v>283713554.55999994</v>
      </c>
      <c r="E23" s="17">
        <v>1087168822.5599999</v>
      </c>
      <c r="F23" s="17">
        <v>1087168822.5599999</v>
      </c>
      <c r="G23" s="17">
        <v>1087168822.5599999</v>
      </c>
      <c r="H23" s="17">
        <v>0</v>
      </c>
    </row>
    <row r="24" spans="1:8" s="15" customFormat="1" x14ac:dyDescent="0.25">
      <c r="A24" s="26" t="s">
        <v>1200</v>
      </c>
      <c r="B24" s="23" t="s">
        <v>1201</v>
      </c>
      <c r="C24" s="17">
        <v>36780309</v>
      </c>
      <c r="D24" s="17">
        <v>5519238.9199999999</v>
      </c>
      <c r="E24" s="17">
        <v>42299547.920000002</v>
      </c>
      <c r="F24" s="17">
        <v>42299547.920000002</v>
      </c>
      <c r="G24" s="17">
        <v>37585994.119999997</v>
      </c>
      <c r="H24" s="17">
        <v>0</v>
      </c>
    </row>
    <row r="25" spans="1:8" s="15" customFormat="1" x14ac:dyDescent="0.25">
      <c r="A25" s="25" t="s">
        <v>264</v>
      </c>
      <c r="B25" s="24" t="s">
        <v>265</v>
      </c>
      <c r="C25" s="16">
        <v>100000000</v>
      </c>
      <c r="D25" s="16">
        <v>-60000000</v>
      </c>
      <c r="E25" s="16">
        <v>40000000</v>
      </c>
      <c r="F25" s="16">
        <v>40000000</v>
      </c>
      <c r="G25" s="16">
        <v>33030000</v>
      </c>
      <c r="H25" s="16">
        <v>0</v>
      </c>
    </row>
    <row r="26" spans="1:8" s="15" customFormat="1" x14ac:dyDescent="0.25">
      <c r="A26" s="26" t="s">
        <v>1202</v>
      </c>
      <c r="B26" s="23" t="s">
        <v>1203</v>
      </c>
      <c r="C26" s="17">
        <v>100000000</v>
      </c>
      <c r="D26" s="17">
        <v>-60000000</v>
      </c>
      <c r="E26" s="17">
        <v>40000000</v>
      </c>
      <c r="F26" s="17">
        <v>40000000</v>
      </c>
      <c r="G26" s="17">
        <v>33030000</v>
      </c>
      <c r="H26" s="17">
        <v>0</v>
      </c>
    </row>
    <row r="27" spans="1:8" s="15" customFormat="1" x14ac:dyDescent="0.25">
      <c r="A27" s="25" t="s">
        <v>266</v>
      </c>
      <c r="B27" s="24" t="s">
        <v>207</v>
      </c>
      <c r="C27" s="16">
        <v>18129454</v>
      </c>
      <c r="D27" s="16">
        <v>-18129454</v>
      </c>
      <c r="E27" s="16">
        <v>0</v>
      </c>
      <c r="F27" s="16">
        <v>0</v>
      </c>
      <c r="G27" s="16">
        <v>0</v>
      </c>
      <c r="H27" s="16">
        <v>0</v>
      </c>
    </row>
    <row r="28" spans="1:8" s="15" customFormat="1" x14ac:dyDescent="0.25">
      <c r="A28" s="26" t="s">
        <v>1204</v>
      </c>
      <c r="B28" s="23" t="s">
        <v>207</v>
      </c>
      <c r="C28" s="17">
        <v>18129454</v>
      </c>
      <c r="D28" s="17">
        <v>-18129454</v>
      </c>
      <c r="E28" s="17">
        <v>0</v>
      </c>
      <c r="F28" s="17">
        <v>0</v>
      </c>
      <c r="G28" s="17">
        <v>0</v>
      </c>
      <c r="H28" s="17">
        <v>0</v>
      </c>
    </row>
    <row r="29" spans="1:8" x14ac:dyDescent="0.25">
      <c r="A29" s="4"/>
      <c r="B29" s="28"/>
      <c r="C29" s="6"/>
      <c r="D29" s="6"/>
      <c r="E29" s="6"/>
      <c r="F29" s="6"/>
      <c r="G29" s="6"/>
      <c r="H29" s="6"/>
    </row>
    <row r="30" spans="1:8" x14ac:dyDescent="0.25">
      <c r="A30" s="7"/>
      <c r="B30" s="30" t="s">
        <v>12</v>
      </c>
      <c r="C30" s="10">
        <f>C13</f>
        <v>1861994574</v>
      </c>
      <c r="D30" s="10">
        <f t="shared" ref="D30:H30" si="1">D13</f>
        <v>458229399.44999993</v>
      </c>
      <c r="E30" s="10">
        <f t="shared" si="1"/>
        <v>2320223973.4499998</v>
      </c>
      <c r="F30" s="10">
        <f t="shared" si="1"/>
        <v>2320223973.4499998</v>
      </c>
      <c r="G30" s="10">
        <f t="shared" si="1"/>
        <v>2305182292.9200001</v>
      </c>
      <c r="H30" s="10">
        <f t="shared" si="1"/>
        <v>0</v>
      </c>
    </row>
  </sheetData>
  <mergeCells count="10">
    <mergeCell ref="A7:H7"/>
    <mergeCell ref="A9:B11"/>
    <mergeCell ref="C9:G9"/>
    <mergeCell ref="H9:H10"/>
    <mergeCell ref="A1:H1"/>
    <mergeCell ref="A2:H2"/>
    <mergeCell ref="A3:H3"/>
    <mergeCell ref="A4:H4"/>
    <mergeCell ref="A5:H5"/>
    <mergeCell ref="A6:H6"/>
  </mergeCells>
  <printOptions horizontalCentered="1"/>
  <pageMargins left="0.39370078740157483" right="0.39370078740157483" top="0.59055118110236227" bottom="0.39370078740157483" header="0.31496062992125984" footer="0.31496062992125984"/>
  <pageSetup scale="90" firstPageNumber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opLeftCell="A26" workbookViewId="0">
      <selection activeCell="F14" sqref="F14"/>
    </sheetView>
  </sheetViews>
  <sheetFormatPr baseColWidth="10" defaultRowHeight="15" x14ac:dyDescent="0.25"/>
  <cols>
    <col min="1" max="1" width="11.42578125" customWidth="1"/>
    <col min="2" max="2" width="55.5703125" customWidth="1"/>
    <col min="3" max="3" width="12" customWidth="1"/>
    <col min="4" max="5" width="12.42578125" customWidth="1"/>
    <col min="6" max="6" width="12" customWidth="1"/>
    <col min="7" max="7" width="11.85546875" customWidth="1"/>
    <col min="8" max="8" width="13.140625" customWidth="1"/>
  </cols>
  <sheetData>
    <row r="1" spans="1:8" x14ac:dyDescent="0.25">
      <c r="A1" s="85" t="s">
        <v>1205</v>
      </c>
      <c r="B1" s="86"/>
      <c r="C1" s="86"/>
      <c r="D1" s="86"/>
      <c r="E1" s="86"/>
      <c r="F1" s="86"/>
      <c r="G1" s="86"/>
      <c r="H1" s="87"/>
    </row>
    <row r="2" spans="1:8" x14ac:dyDescent="0.25">
      <c r="A2" s="88" t="s">
        <v>278</v>
      </c>
      <c r="B2" s="89"/>
      <c r="C2" s="89"/>
      <c r="D2" s="89"/>
      <c r="E2" s="89"/>
      <c r="F2" s="89"/>
      <c r="G2" s="89"/>
      <c r="H2" s="90"/>
    </row>
    <row r="3" spans="1:8" x14ac:dyDescent="0.25">
      <c r="A3" s="82" t="s">
        <v>0</v>
      </c>
      <c r="B3" s="83"/>
      <c r="C3" s="83"/>
      <c r="D3" s="83"/>
      <c r="E3" s="83"/>
      <c r="F3" s="83"/>
      <c r="G3" s="83"/>
      <c r="H3" s="84"/>
    </row>
    <row r="4" spans="1:8" x14ac:dyDescent="0.25">
      <c r="A4" s="82" t="s">
        <v>1</v>
      </c>
      <c r="B4" s="83"/>
      <c r="C4" s="83"/>
      <c r="D4" s="83"/>
      <c r="E4" s="83"/>
      <c r="F4" s="83"/>
      <c r="G4" s="83"/>
      <c r="H4" s="84"/>
    </row>
    <row r="5" spans="1:8" x14ac:dyDescent="0.25">
      <c r="A5" s="82" t="s">
        <v>349</v>
      </c>
      <c r="B5" s="83"/>
      <c r="C5" s="83"/>
      <c r="D5" s="83"/>
      <c r="E5" s="83"/>
      <c r="F5" s="83"/>
      <c r="G5" s="83"/>
      <c r="H5" s="84"/>
    </row>
    <row r="6" spans="1:8" s="11" customFormat="1" x14ac:dyDescent="0.25">
      <c r="A6" s="82" t="s">
        <v>1269</v>
      </c>
      <c r="B6" s="83"/>
      <c r="C6" s="83"/>
      <c r="D6" s="83"/>
      <c r="E6" s="83"/>
      <c r="F6" s="83"/>
      <c r="G6" s="83"/>
      <c r="H6" s="84"/>
    </row>
    <row r="7" spans="1:8" x14ac:dyDescent="0.25">
      <c r="A7" s="91" t="s">
        <v>277</v>
      </c>
      <c r="B7" s="92"/>
      <c r="C7" s="92"/>
      <c r="D7" s="92"/>
      <c r="E7" s="92"/>
      <c r="F7" s="92"/>
      <c r="G7" s="92"/>
      <c r="H7" s="93"/>
    </row>
    <row r="8" spans="1:8" ht="12.75" customHeight="1" x14ac:dyDescent="0.25">
      <c r="A8" s="43"/>
      <c r="B8" s="44"/>
      <c r="C8" s="44"/>
      <c r="D8" s="44"/>
      <c r="E8" s="44"/>
      <c r="F8" s="44"/>
      <c r="G8" s="44"/>
      <c r="H8" s="44"/>
    </row>
    <row r="9" spans="1:8" x14ac:dyDescent="0.25">
      <c r="A9" s="94" t="s">
        <v>2</v>
      </c>
      <c r="B9" s="100"/>
      <c r="C9" s="77" t="s">
        <v>3</v>
      </c>
      <c r="D9" s="78"/>
      <c r="E9" s="78"/>
      <c r="F9" s="78"/>
      <c r="G9" s="79"/>
      <c r="H9" s="105" t="s">
        <v>4</v>
      </c>
    </row>
    <row r="10" spans="1:8" ht="36" x14ac:dyDescent="0.25">
      <c r="A10" s="101"/>
      <c r="B10" s="102"/>
      <c r="C10" s="2" t="s">
        <v>5</v>
      </c>
      <c r="D10" s="38" t="s">
        <v>6</v>
      </c>
      <c r="E10" s="2" t="s">
        <v>7</v>
      </c>
      <c r="F10" s="2" t="s">
        <v>8</v>
      </c>
      <c r="G10" s="2" t="s">
        <v>9</v>
      </c>
      <c r="H10" s="105"/>
    </row>
    <row r="11" spans="1:8" x14ac:dyDescent="0.25">
      <c r="A11" s="103"/>
      <c r="B11" s="104"/>
      <c r="C11" s="3">
        <v>1</v>
      </c>
      <c r="D11" s="3">
        <v>2</v>
      </c>
      <c r="E11" s="3" t="s">
        <v>10</v>
      </c>
      <c r="F11" s="3">
        <v>4</v>
      </c>
      <c r="G11" s="3">
        <v>5</v>
      </c>
      <c r="H11" s="3" t="s">
        <v>11</v>
      </c>
    </row>
    <row r="12" spans="1:8" ht="4.9000000000000004" customHeight="1" x14ac:dyDescent="0.25">
      <c r="A12" s="12"/>
      <c r="B12" s="13"/>
      <c r="C12" s="57"/>
      <c r="D12" s="57"/>
      <c r="E12" s="57"/>
      <c r="F12" s="57"/>
      <c r="G12" s="57"/>
      <c r="H12" s="57"/>
    </row>
    <row r="13" spans="1:8" s="15" customFormat="1" x14ac:dyDescent="0.25">
      <c r="A13" s="58" t="s">
        <v>275</v>
      </c>
      <c r="B13" s="62" t="s">
        <v>276</v>
      </c>
      <c r="C13" s="48">
        <v>620783497</v>
      </c>
      <c r="D13" s="48">
        <v>699147496.64999998</v>
      </c>
      <c r="E13" s="48">
        <v>1319930993.6500001</v>
      </c>
      <c r="F13" s="48">
        <f>F14+F34+F37+F40+F43+F45</f>
        <v>1319930993.6500001</v>
      </c>
      <c r="G13" s="48">
        <v>1245341273.96</v>
      </c>
      <c r="H13" s="48">
        <v>0</v>
      </c>
    </row>
    <row r="14" spans="1:8" s="15" customFormat="1" x14ac:dyDescent="0.25">
      <c r="A14" s="59" t="s">
        <v>23</v>
      </c>
      <c r="B14" s="62" t="s">
        <v>24</v>
      </c>
      <c r="C14" s="48">
        <v>525632763</v>
      </c>
      <c r="D14" s="48">
        <v>525896319.85000002</v>
      </c>
      <c r="E14" s="48">
        <v>1051529082.85</v>
      </c>
      <c r="F14" s="48">
        <v>1051529082.85</v>
      </c>
      <c r="G14" s="48">
        <v>1030374373.38</v>
      </c>
      <c r="H14" s="48">
        <v>0</v>
      </c>
    </row>
    <row r="15" spans="1:8" s="15" customFormat="1" x14ac:dyDescent="0.25">
      <c r="A15" s="60" t="s">
        <v>350</v>
      </c>
      <c r="B15" s="63" t="s">
        <v>300</v>
      </c>
      <c r="C15" s="51">
        <v>7537722</v>
      </c>
      <c r="D15" s="51">
        <v>3180609.38</v>
      </c>
      <c r="E15" s="51">
        <v>10718331.380000001</v>
      </c>
      <c r="F15" s="51">
        <v>10718331.380000001</v>
      </c>
      <c r="G15" s="51">
        <v>9770505.9100000001</v>
      </c>
      <c r="H15" s="51">
        <v>0</v>
      </c>
    </row>
    <row r="16" spans="1:8" s="15" customFormat="1" x14ac:dyDescent="0.25">
      <c r="A16" s="60" t="s">
        <v>351</v>
      </c>
      <c r="B16" s="63" t="s">
        <v>352</v>
      </c>
      <c r="C16" s="51">
        <v>7173378</v>
      </c>
      <c r="D16" s="51">
        <v>2329767.2000000002</v>
      </c>
      <c r="E16" s="51">
        <v>9503145.1999999993</v>
      </c>
      <c r="F16" s="51">
        <v>9503145.1999999993</v>
      </c>
      <c r="G16" s="51">
        <v>9450881.1999999993</v>
      </c>
      <c r="H16" s="51">
        <v>0</v>
      </c>
    </row>
    <row r="17" spans="1:8" s="15" customFormat="1" x14ac:dyDescent="0.25">
      <c r="A17" s="60" t="s">
        <v>353</v>
      </c>
      <c r="B17" s="63" t="s">
        <v>354</v>
      </c>
      <c r="C17" s="51">
        <v>8535618</v>
      </c>
      <c r="D17" s="51">
        <v>-443885.21</v>
      </c>
      <c r="E17" s="51">
        <v>8091732.79</v>
      </c>
      <c r="F17" s="51">
        <v>8091732.79</v>
      </c>
      <c r="G17" s="51">
        <v>7910583.8799999999</v>
      </c>
      <c r="H17" s="51">
        <v>0</v>
      </c>
    </row>
    <row r="18" spans="1:8" s="15" customFormat="1" x14ac:dyDescent="0.25">
      <c r="A18" s="60" t="s">
        <v>355</v>
      </c>
      <c r="B18" s="63" t="s">
        <v>356</v>
      </c>
      <c r="C18" s="51">
        <v>7384820</v>
      </c>
      <c r="D18" s="51">
        <v>2213083.61</v>
      </c>
      <c r="E18" s="51">
        <v>9597903.6099999994</v>
      </c>
      <c r="F18" s="51">
        <v>9597903.6099999994</v>
      </c>
      <c r="G18" s="51">
        <v>9236868.3800000008</v>
      </c>
      <c r="H18" s="51">
        <v>0</v>
      </c>
    </row>
    <row r="19" spans="1:8" s="15" customFormat="1" x14ac:dyDescent="0.25">
      <c r="A19" s="60" t="s">
        <v>357</v>
      </c>
      <c r="B19" s="63" t="s">
        <v>358</v>
      </c>
      <c r="C19" s="51">
        <v>13253718</v>
      </c>
      <c r="D19" s="51">
        <v>1316737.81</v>
      </c>
      <c r="E19" s="51">
        <v>14570455.810000001</v>
      </c>
      <c r="F19" s="51">
        <v>14570455.810000001</v>
      </c>
      <c r="G19" s="51">
        <v>14294636.75</v>
      </c>
      <c r="H19" s="51">
        <v>0</v>
      </c>
    </row>
    <row r="20" spans="1:8" s="15" customFormat="1" x14ac:dyDescent="0.25">
      <c r="A20" s="60" t="s">
        <v>359</v>
      </c>
      <c r="B20" s="63" t="s">
        <v>360</v>
      </c>
      <c r="C20" s="51">
        <v>174278528</v>
      </c>
      <c r="D20" s="51">
        <v>307392194.62</v>
      </c>
      <c r="E20" s="51">
        <v>481670722.62</v>
      </c>
      <c r="F20" s="51">
        <v>481670722.62</v>
      </c>
      <c r="G20" s="51">
        <v>478626311.54000002</v>
      </c>
      <c r="H20" s="51">
        <v>0</v>
      </c>
    </row>
    <row r="21" spans="1:8" s="15" customFormat="1" x14ac:dyDescent="0.25">
      <c r="A21" s="60" t="s">
        <v>361</v>
      </c>
      <c r="B21" s="63" t="s">
        <v>362</v>
      </c>
      <c r="C21" s="51">
        <v>84925699</v>
      </c>
      <c r="D21" s="51">
        <v>115975190.8</v>
      </c>
      <c r="E21" s="51">
        <v>200900889.80000001</v>
      </c>
      <c r="F21" s="51">
        <v>200900889.80000001</v>
      </c>
      <c r="G21" s="51">
        <v>199578750.33000001</v>
      </c>
      <c r="H21" s="51">
        <v>0</v>
      </c>
    </row>
    <row r="22" spans="1:8" s="15" customFormat="1" x14ac:dyDescent="0.25">
      <c r="A22" s="60" t="s">
        <v>363</v>
      </c>
      <c r="B22" s="63" t="s">
        <v>364</v>
      </c>
      <c r="C22" s="51">
        <v>3188443</v>
      </c>
      <c r="D22" s="51">
        <v>2146694.9500000002</v>
      </c>
      <c r="E22" s="51">
        <v>5335137.95</v>
      </c>
      <c r="F22" s="51">
        <v>5335137.95</v>
      </c>
      <c r="G22" s="51">
        <v>5257461.38</v>
      </c>
      <c r="H22" s="51">
        <v>0</v>
      </c>
    </row>
    <row r="23" spans="1:8" s="15" customFormat="1" x14ac:dyDescent="0.25">
      <c r="A23" s="60" t="s">
        <v>365</v>
      </c>
      <c r="B23" s="63" t="s">
        <v>366</v>
      </c>
      <c r="C23" s="51">
        <v>9912566</v>
      </c>
      <c r="D23" s="51">
        <v>120292.47</v>
      </c>
      <c r="E23" s="51">
        <v>10032858.470000001</v>
      </c>
      <c r="F23" s="51">
        <v>10032858.470000001</v>
      </c>
      <c r="G23" s="51">
        <v>9953534.7100000009</v>
      </c>
      <c r="H23" s="51">
        <v>0</v>
      </c>
    </row>
    <row r="24" spans="1:8" s="15" customFormat="1" x14ac:dyDescent="0.25">
      <c r="A24" s="60" t="s">
        <v>367</v>
      </c>
      <c r="B24" s="63" t="s">
        <v>368</v>
      </c>
      <c r="C24" s="51">
        <v>6391523</v>
      </c>
      <c r="D24" s="51">
        <v>1473352.4399999997</v>
      </c>
      <c r="E24" s="51">
        <v>7864875.4400000004</v>
      </c>
      <c r="F24" s="51">
        <v>7864875.4400000004</v>
      </c>
      <c r="G24" s="51">
        <v>7822811.0499999998</v>
      </c>
      <c r="H24" s="51">
        <v>0</v>
      </c>
    </row>
    <row r="25" spans="1:8" s="15" customFormat="1" x14ac:dyDescent="0.25">
      <c r="A25" s="60" t="s">
        <v>369</v>
      </c>
      <c r="B25" s="63" t="s">
        <v>370</v>
      </c>
      <c r="C25" s="51">
        <v>9725794</v>
      </c>
      <c r="D25" s="51">
        <v>1360992.31</v>
      </c>
      <c r="E25" s="51">
        <v>11086786.310000001</v>
      </c>
      <c r="F25" s="51">
        <v>11086786.310000001</v>
      </c>
      <c r="G25" s="51">
        <v>10888565.130000001</v>
      </c>
      <c r="H25" s="51">
        <v>0</v>
      </c>
    </row>
    <row r="26" spans="1:8" s="15" customFormat="1" x14ac:dyDescent="0.25">
      <c r="A26" s="60" t="s">
        <v>371</v>
      </c>
      <c r="B26" s="63" t="s">
        <v>372</v>
      </c>
      <c r="C26" s="51">
        <v>12594474</v>
      </c>
      <c r="D26" s="51">
        <v>-2404861.11</v>
      </c>
      <c r="E26" s="51">
        <v>10189612.890000001</v>
      </c>
      <c r="F26" s="51">
        <v>10189612.890000001</v>
      </c>
      <c r="G26" s="51">
        <v>9961339.1600000001</v>
      </c>
      <c r="H26" s="51">
        <v>0</v>
      </c>
    </row>
    <row r="27" spans="1:8" s="15" customFormat="1" x14ac:dyDescent="0.25">
      <c r="A27" s="60" t="s">
        <v>373</v>
      </c>
      <c r="B27" s="63" t="s">
        <v>374</v>
      </c>
      <c r="C27" s="51">
        <v>77185121</v>
      </c>
      <c r="D27" s="51">
        <v>18042571.73</v>
      </c>
      <c r="E27" s="51">
        <v>95227692.730000004</v>
      </c>
      <c r="F27" s="51">
        <v>95227692.730000004</v>
      </c>
      <c r="G27" s="51">
        <v>92597969.120000005</v>
      </c>
      <c r="H27" s="51">
        <v>0</v>
      </c>
    </row>
    <row r="28" spans="1:8" s="15" customFormat="1" x14ac:dyDescent="0.25">
      <c r="A28" s="60" t="s">
        <v>375</v>
      </c>
      <c r="B28" s="63" t="s">
        <v>376</v>
      </c>
      <c r="C28" s="51">
        <v>64650898</v>
      </c>
      <c r="D28" s="51">
        <v>69534247.170000002</v>
      </c>
      <c r="E28" s="51">
        <v>134185145.17</v>
      </c>
      <c r="F28" s="51">
        <v>134185145.17</v>
      </c>
      <c r="G28" s="51">
        <v>123681245.47</v>
      </c>
      <c r="H28" s="51">
        <v>0</v>
      </c>
    </row>
    <row r="29" spans="1:8" s="15" customFormat="1" x14ac:dyDescent="0.25">
      <c r="A29" s="60" t="s">
        <v>377</v>
      </c>
      <c r="B29" s="63" t="s">
        <v>378</v>
      </c>
      <c r="C29" s="51">
        <v>21023008</v>
      </c>
      <c r="D29" s="51">
        <v>3217374.4</v>
      </c>
      <c r="E29" s="51">
        <v>24240382.399999999</v>
      </c>
      <c r="F29" s="51">
        <v>24240382.399999999</v>
      </c>
      <c r="G29" s="51">
        <v>23891627.329999998</v>
      </c>
      <c r="H29" s="51">
        <v>0</v>
      </c>
    </row>
    <row r="30" spans="1:8" s="15" customFormat="1" x14ac:dyDescent="0.25">
      <c r="A30" s="60" t="s">
        <v>379</v>
      </c>
      <c r="B30" s="63" t="s">
        <v>380</v>
      </c>
      <c r="C30" s="51">
        <v>4405749</v>
      </c>
      <c r="D30" s="51">
        <v>-226080.07000000007</v>
      </c>
      <c r="E30" s="51">
        <v>4179668.93</v>
      </c>
      <c r="F30" s="51">
        <v>4179668.93</v>
      </c>
      <c r="G30" s="51">
        <v>4097706.45</v>
      </c>
      <c r="H30" s="51">
        <v>0</v>
      </c>
    </row>
    <row r="31" spans="1:8" s="15" customFormat="1" x14ac:dyDescent="0.25">
      <c r="A31" s="60" t="s">
        <v>381</v>
      </c>
      <c r="B31" s="63" t="s">
        <v>382</v>
      </c>
      <c r="C31" s="51">
        <v>7180533</v>
      </c>
      <c r="D31" s="51">
        <v>264635.58</v>
      </c>
      <c r="E31" s="51">
        <v>7445168.5800000001</v>
      </c>
      <c r="F31" s="51">
        <v>7445168.5800000001</v>
      </c>
      <c r="G31" s="51">
        <v>7236351.1500000004</v>
      </c>
      <c r="H31" s="51">
        <v>0</v>
      </c>
    </row>
    <row r="32" spans="1:8" s="15" customFormat="1" x14ac:dyDescent="0.25">
      <c r="A32" s="60" t="s">
        <v>383</v>
      </c>
      <c r="B32" s="63" t="s">
        <v>384</v>
      </c>
      <c r="C32" s="51">
        <v>5767121</v>
      </c>
      <c r="D32" s="51">
        <v>-120881.79</v>
      </c>
      <c r="E32" s="51">
        <v>5646239.21</v>
      </c>
      <c r="F32" s="51">
        <v>5646239.21</v>
      </c>
      <c r="G32" s="51">
        <v>5074890.88</v>
      </c>
      <c r="H32" s="51">
        <v>0</v>
      </c>
    </row>
    <row r="33" spans="1:8" s="15" customFormat="1" x14ac:dyDescent="0.25">
      <c r="A33" s="60" t="s">
        <v>385</v>
      </c>
      <c r="B33" s="63" t="s">
        <v>386</v>
      </c>
      <c r="C33" s="51">
        <v>518050</v>
      </c>
      <c r="D33" s="51">
        <v>524283.56</v>
      </c>
      <c r="E33" s="51">
        <v>1042333.56</v>
      </c>
      <c r="F33" s="51">
        <v>1042333.56</v>
      </c>
      <c r="G33" s="51">
        <v>1042333.56</v>
      </c>
      <c r="H33" s="51">
        <v>0</v>
      </c>
    </row>
    <row r="34" spans="1:8" s="15" customFormat="1" x14ac:dyDescent="0.25">
      <c r="A34" s="59" t="s">
        <v>25</v>
      </c>
      <c r="B34" s="62" t="s">
        <v>26</v>
      </c>
      <c r="C34" s="48">
        <v>50288081</v>
      </c>
      <c r="D34" s="48">
        <v>3757745.58</v>
      </c>
      <c r="E34" s="48">
        <v>54045826.579999998</v>
      </c>
      <c r="F34" s="48">
        <v>54045826.579999998</v>
      </c>
      <c r="G34" s="48">
        <v>52923895.899999999</v>
      </c>
      <c r="H34" s="48">
        <v>0</v>
      </c>
    </row>
    <row r="35" spans="1:8" s="15" customFormat="1" x14ac:dyDescent="0.25">
      <c r="A35" s="60" t="s">
        <v>387</v>
      </c>
      <c r="B35" s="63" t="s">
        <v>388</v>
      </c>
      <c r="C35" s="51">
        <v>6394983</v>
      </c>
      <c r="D35" s="51">
        <v>846798.02</v>
      </c>
      <c r="E35" s="51">
        <v>7241781.0199999996</v>
      </c>
      <c r="F35" s="51">
        <v>7241781.0199999996</v>
      </c>
      <c r="G35" s="51">
        <v>6836902.8799999999</v>
      </c>
      <c r="H35" s="51">
        <v>0</v>
      </c>
    </row>
    <row r="36" spans="1:8" s="15" customFormat="1" x14ac:dyDescent="0.25">
      <c r="A36" s="60" t="s">
        <v>389</v>
      </c>
      <c r="B36" s="63" t="s">
        <v>390</v>
      </c>
      <c r="C36" s="51">
        <v>43893098</v>
      </c>
      <c r="D36" s="51">
        <v>2910947.56</v>
      </c>
      <c r="E36" s="51">
        <v>46804045.560000002</v>
      </c>
      <c r="F36" s="51">
        <v>46804045.560000002</v>
      </c>
      <c r="G36" s="51">
        <v>46086993.020000003</v>
      </c>
      <c r="H36" s="51">
        <v>0</v>
      </c>
    </row>
    <row r="37" spans="1:8" s="15" customFormat="1" x14ac:dyDescent="0.25">
      <c r="A37" s="59" t="s">
        <v>27</v>
      </c>
      <c r="B37" s="62" t="s">
        <v>28</v>
      </c>
      <c r="C37" s="48">
        <v>3400017</v>
      </c>
      <c r="D37" s="48">
        <v>-831840.34</v>
      </c>
      <c r="E37" s="48">
        <v>2568176.66</v>
      </c>
      <c r="F37" s="48">
        <v>2568176.66</v>
      </c>
      <c r="G37" s="48">
        <v>2568176.66</v>
      </c>
      <c r="H37" s="48">
        <v>0</v>
      </c>
    </row>
    <row r="38" spans="1:8" s="15" customFormat="1" x14ac:dyDescent="0.25">
      <c r="A38" s="60" t="s">
        <v>391</v>
      </c>
      <c r="B38" s="63" t="s">
        <v>392</v>
      </c>
      <c r="C38" s="51">
        <v>2459664</v>
      </c>
      <c r="D38" s="51">
        <v>-23652</v>
      </c>
      <c r="E38" s="51">
        <v>2436012</v>
      </c>
      <c r="F38" s="51">
        <v>2436012</v>
      </c>
      <c r="G38" s="51">
        <v>2436012</v>
      </c>
      <c r="H38" s="51">
        <v>0</v>
      </c>
    </row>
    <row r="39" spans="1:8" s="15" customFormat="1" x14ac:dyDescent="0.25">
      <c r="A39" s="60" t="s">
        <v>393</v>
      </c>
      <c r="B39" s="63" t="s">
        <v>394</v>
      </c>
      <c r="C39" s="51">
        <v>940353</v>
      </c>
      <c r="D39" s="51">
        <v>-808188.34</v>
      </c>
      <c r="E39" s="51">
        <v>132164.66</v>
      </c>
      <c r="F39" s="51">
        <v>132164.66</v>
      </c>
      <c r="G39" s="51">
        <v>132164.66</v>
      </c>
      <c r="H39" s="51">
        <v>0</v>
      </c>
    </row>
    <row r="40" spans="1:8" s="15" customFormat="1" x14ac:dyDescent="0.25">
      <c r="A40" s="59" t="s">
        <v>29</v>
      </c>
      <c r="B40" s="62" t="s">
        <v>30</v>
      </c>
      <c r="C40" s="48">
        <v>41462636</v>
      </c>
      <c r="D40" s="48">
        <v>-36288545.719999999</v>
      </c>
      <c r="E40" s="48">
        <v>5174090.28</v>
      </c>
      <c r="F40" s="48">
        <v>5174090.28</v>
      </c>
      <c r="G40" s="48">
        <v>2176550.1</v>
      </c>
      <c r="H40" s="48">
        <v>0</v>
      </c>
    </row>
    <row r="41" spans="1:8" s="15" customFormat="1" x14ac:dyDescent="0.25">
      <c r="A41" s="61" t="s">
        <v>395</v>
      </c>
      <c r="B41" s="64" t="s">
        <v>396</v>
      </c>
      <c r="C41" s="54">
        <v>40268732</v>
      </c>
      <c r="D41" s="54">
        <v>-35094641.719999999</v>
      </c>
      <c r="E41" s="54">
        <v>5174090.28</v>
      </c>
      <c r="F41" s="54">
        <v>5174090.28</v>
      </c>
      <c r="G41" s="54">
        <v>2176550.1</v>
      </c>
      <c r="H41" s="54">
        <v>0</v>
      </c>
    </row>
    <row r="42" spans="1:8" s="15" customFormat="1" x14ac:dyDescent="0.25">
      <c r="A42" s="60" t="s">
        <v>397</v>
      </c>
      <c r="B42" s="63" t="s">
        <v>398</v>
      </c>
      <c r="C42" s="51">
        <v>1193904</v>
      </c>
      <c r="D42" s="51">
        <v>-1193904</v>
      </c>
      <c r="E42" s="51">
        <v>0</v>
      </c>
      <c r="F42" s="51">
        <v>0</v>
      </c>
      <c r="G42" s="51">
        <v>0</v>
      </c>
      <c r="H42" s="51">
        <v>0</v>
      </c>
    </row>
    <row r="43" spans="1:8" s="15" customFormat="1" x14ac:dyDescent="0.25">
      <c r="A43" s="59" t="s">
        <v>31</v>
      </c>
      <c r="B43" s="62" t="s">
        <v>32</v>
      </c>
      <c r="C43" s="48">
        <v>0</v>
      </c>
      <c r="D43" s="48">
        <v>95819103</v>
      </c>
      <c r="E43" s="48">
        <v>95819103</v>
      </c>
      <c r="F43" s="48">
        <v>95819103</v>
      </c>
      <c r="G43" s="48">
        <v>46503563.640000001</v>
      </c>
      <c r="H43" s="48">
        <v>0</v>
      </c>
    </row>
    <row r="44" spans="1:8" s="15" customFormat="1" x14ac:dyDescent="0.25">
      <c r="A44" s="60" t="s">
        <v>399</v>
      </c>
      <c r="B44" s="63" t="s">
        <v>32</v>
      </c>
      <c r="C44" s="51">
        <v>0</v>
      </c>
      <c r="D44" s="51">
        <v>95819103</v>
      </c>
      <c r="E44" s="51">
        <v>95819103</v>
      </c>
      <c r="F44" s="51">
        <v>95819103</v>
      </c>
      <c r="G44" s="51">
        <v>46503563.640000001</v>
      </c>
      <c r="H44" s="51">
        <v>0</v>
      </c>
    </row>
    <row r="45" spans="1:8" s="15" customFormat="1" x14ac:dyDescent="0.25">
      <c r="A45" s="59" t="s">
        <v>33</v>
      </c>
      <c r="B45" s="62" t="s">
        <v>34</v>
      </c>
      <c r="C45" s="48">
        <v>0</v>
      </c>
      <c r="D45" s="48">
        <v>110794714.28</v>
      </c>
      <c r="E45" s="48">
        <v>110794714.28</v>
      </c>
      <c r="F45" s="48">
        <v>110794714.28</v>
      </c>
      <c r="G45" s="48">
        <v>110794714.28</v>
      </c>
      <c r="H45" s="48">
        <v>0</v>
      </c>
    </row>
    <row r="46" spans="1:8" s="15" customFormat="1" x14ac:dyDescent="0.25">
      <c r="A46" s="61" t="s">
        <v>400</v>
      </c>
      <c r="B46" s="64" t="s">
        <v>34</v>
      </c>
      <c r="C46" s="54">
        <v>0</v>
      </c>
      <c r="D46" s="54">
        <v>110794714.28</v>
      </c>
      <c r="E46" s="54">
        <v>110794714.28</v>
      </c>
      <c r="F46" s="54">
        <v>110794714.28</v>
      </c>
      <c r="G46" s="54">
        <v>110794714.28</v>
      </c>
      <c r="H46" s="54">
        <v>0</v>
      </c>
    </row>
    <row r="47" spans="1:8" x14ac:dyDescent="0.25">
      <c r="A47" s="7"/>
      <c r="B47" s="8" t="s">
        <v>12</v>
      </c>
      <c r="C47" s="10">
        <f>SUM(C13)</f>
        <v>620783497</v>
      </c>
      <c r="D47" s="10">
        <f t="shared" ref="D47:H47" si="0">SUM(D13)</f>
        <v>699147496.64999998</v>
      </c>
      <c r="E47" s="10">
        <f t="shared" si="0"/>
        <v>1319930993.6500001</v>
      </c>
      <c r="F47" s="10">
        <f t="shared" si="0"/>
        <v>1319930993.6500001</v>
      </c>
      <c r="G47" s="10">
        <f t="shared" si="0"/>
        <v>1245341273.96</v>
      </c>
      <c r="H47" s="10">
        <f t="shared" si="0"/>
        <v>0</v>
      </c>
    </row>
  </sheetData>
  <mergeCells count="10">
    <mergeCell ref="A7:H7"/>
    <mergeCell ref="A9:B11"/>
    <mergeCell ref="C9:G9"/>
    <mergeCell ref="H9:H10"/>
    <mergeCell ref="A1:H1"/>
    <mergeCell ref="A2:H2"/>
    <mergeCell ref="A3:H3"/>
    <mergeCell ref="A4:H4"/>
    <mergeCell ref="A5:H5"/>
    <mergeCell ref="A6:H6"/>
  </mergeCells>
  <printOptions horizontalCentered="1"/>
  <pageMargins left="0.39370078740157483" right="0.39370078740157483" top="0.59055118110236227" bottom="0.39370078740157483" header="0.31496062992125984" footer="0.31496062992125984"/>
  <pageSetup scale="90" firstPageNumber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opLeftCell="A7" workbookViewId="0">
      <selection activeCell="E56" sqref="E56"/>
    </sheetView>
  </sheetViews>
  <sheetFormatPr baseColWidth="10" defaultRowHeight="15" x14ac:dyDescent="0.25"/>
  <cols>
    <col min="1" max="1" width="11.85546875" customWidth="1"/>
    <col min="2" max="2" width="55.5703125" customWidth="1"/>
    <col min="3" max="3" width="12" customWidth="1"/>
    <col min="4" max="5" width="12.42578125" customWidth="1"/>
    <col min="6" max="6" width="12" customWidth="1"/>
    <col min="7" max="7" width="11.85546875" customWidth="1"/>
    <col min="8" max="8" width="13.140625" customWidth="1"/>
  </cols>
  <sheetData>
    <row r="1" spans="1:8" x14ac:dyDescent="0.25">
      <c r="A1" s="85" t="s">
        <v>1205</v>
      </c>
      <c r="B1" s="86"/>
      <c r="C1" s="86"/>
      <c r="D1" s="86"/>
      <c r="E1" s="86"/>
      <c r="F1" s="86"/>
      <c r="G1" s="86"/>
      <c r="H1" s="87"/>
    </row>
    <row r="2" spans="1:8" x14ac:dyDescent="0.25">
      <c r="A2" s="88" t="s">
        <v>278</v>
      </c>
      <c r="B2" s="89"/>
      <c r="C2" s="89"/>
      <c r="D2" s="89"/>
      <c r="E2" s="89"/>
      <c r="F2" s="89"/>
      <c r="G2" s="89"/>
      <c r="H2" s="90"/>
    </row>
    <row r="3" spans="1:8" x14ac:dyDescent="0.25">
      <c r="A3" s="82" t="s">
        <v>0</v>
      </c>
      <c r="B3" s="83"/>
      <c r="C3" s="83"/>
      <c r="D3" s="83"/>
      <c r="E3" s="83"/>
      <c r="F3" s="83"/>
      <c r="G3" s="83"/>
      <c r="H3" s="84"/>
    </row>
    <row r="4" spans="1:8" x14ac:dyDescent="0.25">
      <c r="A4" s="82" t="s">
        <v>1</v>
      </c>
      <c r="B4" s="83"/>
      <c r="C4" s="83"/>
      <c r="D4" s="83"/>
      <c r="E4" s="83"/>
      <c r="F4" s="83"/>
      <c r="G4" s="83"/>
      <c r="H4" s="84"/>
    </row>
    <row r="5" spans="1:8" x14ac:dyDescent="0.25">
      <c r="A5" s="82" t="s">
        <v>401</v>
      </c>
      <c r="B5" s="83"/>
      <c r="C5" s="83"/>
      <c r="D5" s="83"/>
      <c r="E5" s="83"/>
      <c r="F5" s="83"/>
      <c r="G5" s="83"/>
      <c r="H5" s="84"/>
    </row>
    <row r="6" spans="1:8" s="11" customFormat="1" x14ac:dyDescent="0.25">
      <c r="A6" s="82" t="s">
        <v>1269</v>
      </c>
      <c r="B6" s="83"/>
      <c r="C6" s="83"/>
      <c r="D6" s="83"/>
      <c r="E6" s="83"/>
      <c r="F6" s="83"/>
      <c r="G6" s="83"/>
      <c r="H6" s="84"/>
    </row>
    <row r="7" spans="1:8" x14ac:dyDescent="0.25">
      <c r="A7" s="91" t="s">
        <v>277</v>
      </c>
      <c r="B7" s="92"/>
      <c r="C7" s="92"/>
      <c r="D7" s="92"/>
      <c r="E7" s="92"/>
      <c r="F7" s="92"/>
      <c r="G7" s="92"/>
      <c r="H7" s="93"/>
    </row>
    <row r="8" spans="1:8" ht="12.75" customHeight="1" x14ac:dyDescent="0.25">
      <c r="A8" s="43"/>
      <c r="B8" s="44"/>
      <c r="C8" s="44"/>
      <c r="D8" s="44"/>
      <c r="E8" s="44"/>
      <c r="F8" s="44"/>
      <c r="G8" s="44"/>
      <c r="H8" s="44"/>
    </row>
    <row r="9" spans="1:8" x14ac:dyDescent="0.25">
      <c r="A9" s="94" t="s">
        <v>2</v>
      </c>
      <c r="B9" s="100"/>
      <c r="C9" s="77" t="s">
        <v>3</v>
      </c>
      <c r="D9" s="78"/>
      <c r="E9" s="78"/>
      <c r="F9" s="78"/>
      <c r="G9" s="79"/>
      <c r="H9" s="105" t="s">
        <v>4</v>
      </c>
    </row>
    <row r="10" spans="1:8" ht="36" x14ac:dyDescent="0.25">
      <c r="A10" s="101"/>
      <c r="B10" s="102"/>
      <c r="C10" s="2" t="s">
        <v>5</v>
      </c>
      <c r="D10" s="38" t="s">
        <v>6</v>
      </c>
      <c r="E10" s="2" t="s">
        <v>7</v>
      </c>
      <c r="F10" s="2" t="s">
        <v>8</v>
      </c>
      <c r="G10" s="2" t="s">
        <v>9</v>
      </c>
      <c r="H10" s="105"/>
    </row>
    <row r="11" spans="1:8" x14ac:dyDescent="0.25">
      <c r="A11" s="103"/>
      <c r="B11" s="104"/>
      <c r="C11" s="3">
        <v>1</v>
      </c>
      <c r="D11" s="3">
        <v>2</v>
      </c>
      <c r="E11" s="3" t="s">
        <v>10</v>
      </c>
      <c r="F11" s="3">
        <v>4</v>
      </c>
      <c r="G11" s="3">
        <v>5</v>
      </c>
      <c r="H11" s="3" t="s">
        <v>11</v>
      </c>
    </row>
    <row r="12" spans="1:8" ht="4.9000000000000004" customHeight="1" x14ac:dyDescent="0.25">
      <c r="A12" s="12"/>
      <c r="B12" s="65"/>
      <c r="C12" s="57"/>
      <c r="D12" s="57"/>
      <c r="E12" s="57"/>
      <c r="F12" s="57"/>
      <c r="G12" s="57"/>
      <c r="H12" s="57"/>
    </row>
    <row r="13" spans="1:8" s="15" customFormat="1" x14ac:dyDescent="0.25">
      <c r="A13" s="58" t="s">
        <v>275</v>
      </c>
      <c r="B13" s="47" t="s">
        <v>276</v>
      </c>
      <c r="C13" s="48">
        <v>763932844</v>
      </c>
      <c r="D13" s="48">
        <v>-246766753.58000001</v>
      </c>
      <c r="E13" s="48">
        <v>517166090.42000002</v>
      </c>
      <c r="F13" s="48">
        <f>F14+F28+F31+F35+F38+F45</f>
        <v>517166090.41999996</v>
      </c>
      <c r="G13" s="48">
        <v>513665481.86000001</v>
      </c>
      <c r="H13" s="48">
        <v>0</v>
      </c>
    </row>
    <row r="14" spans="1:8" s="15" customFormat="1" x14ac:dyDescent="0.25">
      <c r="A14" s="59" t="s">
        <v>35</v>
      </c>
      <c r="B14" s="47" t="s">
        <v>36</v>
      </c>
      <c r="C14" s="48">
        <v>68113951</v>
      </c>
      <c r="D14" s="48">
        <v>15988567.07</v>
      </c>
      <c r="E14" s="48">
        <v>84102518.069999993</v>
      </c>
      <c r="F14" s="48">
        <v>84102518.069999993</v>
      </c>
      <c r="G14" s="48">
        <v>83487733.590000004</v>
      </c>
      <c r="H14" s="48">
        <v>0</v>
      </c>
    </row>
    <row r="15" spans="1:8" s="15" customFormat="1" x14ac:dyDescent="0.25">
      <c r="A15" s="60" t="s">
        <v>402</v>
      </c>
      <c r="B15" s="50" t="s">
        <v>300</v>
      </c>
      <c r="C15" s="51">
        <v>15372872</v>
      </c>
      <c r="D15" s="51">
        <v>4492284.43</v>
      </c>
      <c r="E15" s="51">
        <v>19865156.43</v>
      </c>
      <c r="F15" s="51">
        <v>19865156.43</v>
      </c>
      <c r="G15" s="51">
        <v>19639594.640000001</v>
      </c>
      <c r="H15" s="51">
        <v>0</v>
      </c>
    </row>
    <row r="16" spans="1:8" s="15" customFormat="1" x14ac:dyDescent="0.25">
      <c r="A16" s="60" t="s">
        <v>403</v>
      </c>
      <c r="B16" s="50" t="s">
        <v>404</v>
      </c>
      <c r="C16" s="51">
        <v>1041970</v>
      </c>
      <c r="D16" s="51">
        <v>668714.39</v>
      </c>
      <c r="E16" s="51">
        <v>1710684.39</v>
      </c>
      <c r="F16" s="51">
        <v>1710684.39</v>
      </c>
      <c r="G16" s="51">
        <v>1588941.39</v>
      </c>
      <c r="H16" s="51">
        <v>0</v>
      </c>
    </row>
    <row r="17" spans="1:8" s="15" customFormat="1" x14ac:dyDescent="0.25">
      <c r="A17" s="60" t="s">
        <v>405</v>
      </c>
      <c r="B17" s="50" t="s">
        <v>406</v>
      </c>
      <c r="C17" s="51">
        <v>8899287</v>
      </c>
      <c r="D17" s="51">
        <v>2801354.43</v>
      </c>
      <c r="E17" s="51">
        <v>11700641.43</v>
      </c>
      <c r="F17" s="51">
        <v>11700641.43</v>
      </c>
      <c r="G17" s="51">
        <v>11687510.23</v>
      </c>
      <c r="H17" s="51">
        <v>0</v>
      </c>
    </row>
    <row r="18" spans="1:8" s="15" customFormat="1" x14ac:dyDescent="0.25">
      <c r="A18" s="60" t="s">
        <v>407</v>
      </c>
      <c r="B18" s="50" t="s">
        <v>408</v>
      </c>
      <c r="C18" s="51">
        <v>1435030</v>
      </c>
      <c r="D18" s="51">
        <v>363490.35</v>
      </c>
      <c r="E18" s="51">
        <v>1798520.35</v>
      </c>
      <c r="F18" s="51">
        <v>1798520.35</v>
      </c>
      <c r="G18" s="51">
        <v>1797863.79</v>
      </c>
      <c r="H18" s="51">
        <v>0</v>
      </c>
    </row>
    <row r="19" spans="1:8" s="15" customFormat="1" x14ac:dyDescent="0.25">
      <c r="A19" s="60" t="s">
        <v>409</v>
      </c>
      <c r="B19" s="50" t="s">
        <v>410</v>
      </c>
      <c r="C19" s="51">
        <v>7349419</v>
      </c>
      <c r="D19" s="51">
        <v>1740495.42</v>
      </c>
      <c r="E19" s="51">
        <v>9089914.4199999999</v>
      </c>
      <c r="F19" s="51">
        <v>9089914.4199999999</v>
      </c>
      <c r="G19" s="51">
        <v>8986659.1300000008</v>
      </c>
      <c r="H19" s="51">
        <v>0</v>
      </c>
    </row>
    <row r="20" spans="1:8" s="15" customFormat="1" x14ac:dyDescent="0.25">
      <c r="A20" s="60" t="s">
        <v>411</v>
      </c>
      <c r="B20" s="50" t="s">
        <v>412</v>
      </c>
      <c r="C20" s="51">
        <v>2102756</v>
      </c>
      <c r="D20" s="51">
        <v>450667.13</v>
      </c>
      <c r="E20" s="51">
        <v>2553423.13</v>
      </c>
      <c r="F20" s="51">
        <v>2553423.13</v>
      </c>
      <c r="G20" s="51">
        <v>2474698.4900000002</v>
      </c>
      <c r="H20" s="51">
        <v>0</v>
      </c>
    </row>
    <row r="21" spans="1:8" s="15" customFormat="1" x14ac:dyDescent="0.25">
      <c r="A21" s="60" t="s">
        <v>413</v>
      </c>
      <c r="B21" s="50" t="s">
        <v>414</v>
      </c>
      <c r="C21" s="51">
        <v>3991131</v>
      </c>
      <c r="D21" s="51">
        <v>645443.83999999997</v>
      </c>
      <c r="E21" s="51">
        <v>4636574.84</v>
      </c>
      <c r="F21" s="51">
        <v>4636574.84</v>
      </c>
      <c r="G21" s="51">
        <v>4613216.67</v>
      </c>
      <c r="H21" s="51">
        <v>0</v>
      </c>
    </row>
    <row r="22" spans="1:8" s="15" customFormat="1" x14ac:dyDescent="0.25">
      <c r="A22" s="60" t="s">
        <v>415</v>
      </c>
      <c r="B22" s="50" t="s">
        <v>416</v>
      </c>
      <c r="C22" s="51">
        <v>2506006</v>
      </c>
      <c r="D22" s="51">
        <v>762406.92</v>
      </c>
      <c r="E22" s="51">
        <v>3268412.92</v>
      </c>
      <c r="F22" s="51">
        <v>3268412.92</v>
      </c>
      <c r="G22" s="51">
        <v>3265130.12</v>
      </c>
      <c r="H22" s="51">
        <v>0</v>
      </c>
    </row>
    <row r="23" spans="1:8" s="15" customFormat="1" x14ac:dyDescent="0.25">
      <c r="A23" s="60" t="s">
        <v>417</v>
      </c>
      <c r="B23" s="50" t="s">
        <v>418</v>
      </c>
      <c r="C23" s="51">
        <v>5612887</v>
      </c>
      <c r="D23" s="51">
        <v>741078.87</v>
      </c>
      <c r="E23" s="51">
        <v>6353965.8700000001</v>
      </c>
      <c r="F23" s="51">
        <v>6353965.8700000001</v>
      </c>
      <c r="G23" s="51">
        <v>6317937.2000000002</v>
      </c>
      <c r="H23" s="51">
        <v>0</v>
      </c>
    </row>
    <row r="24" spans="1:8" s="15" customFormat="1" x14ac:dyDescent="0.25">
      <c r="A24" s="60" t="s">
        <v>419</v>
      </c>
      <c r="B24" s="50" t="s">
        <v>420</v>
      </c>
      <c r="C24" s="51">
        <v>14985647</v>
      </c>
      <c r="D24" s="51">
        <v>2263428.9500000002</v>
      </c>
      <c r="E24" s="51">
        <v>17249075.949999999</v>
      </c>
      <c r="F24" s="51">
        <v>17249075.949999999</v>
      </c>
      <c r="G24" s="51">
        <v>17247106.27</v>
      </c>
      <c r="H24" s="51">
        <v>0</v>
      </c>
    </row>
    <row r="25" spans="1:8" s="15" customFormat="1" x14ac:dyDescent="0.25">
      <c r="A25" s="60" t="s">
        <v>421</v>
      </c>
      <c r="B25" s="50" t="s">
        <v>422</v>
      </c>
      <c r="C25" s="51">
        <v>1908630</v>
      </c>
      <c r="D25" s="51">
        <v>511412.74</v>
      </c>
      <c r="E25" s="51">
        <v>2420042.7400000002</v>
      </c>
      <c r="F25" s="51">
        <v>2420042.7400000002</v>
      </c>
      <c r="G25" s="51">
        <v>2419386.1800000002</v>
      </c>
      <c r="H25" s="51">
        <v>0</v>
      </c>
    </row>
    <row r="26" spans="1:8" s="15" customFormat="1" x14ac:dyDescent="0.25">
      <c r="A26" s="60" t="s">
        <v>423</v>
      </c>
      <c r="B26" s="50" t="s">
        <v>424</v>
      </c>
      <c r="C26" s="51">
        <v>1293106</v>
      </c>
      <c r="D26" s="51">
        <v>405883.07</v>
      </c>
      <c r="E26" s="51">
        <v>1698989.07</v>
      </c>
      <c r="F26" s="51">
        <v>1698989.07</v>
      </c>
      <c r="G26" s="51">
        <v>1698332.51</v>
      </c>
      <c r="H26" s="51">
        <v>0</v>
      </c>
    </row>
    <row r="27" spans="1:8" s="15" customFormat="1" x14ac:dyDescent="0.25">
      <c r="A27" s="60" t="s">
        <v>425</v>
      </c>
      <c r="B27" s="50" t="s">
        <v>426</v>
      </c>
      <c r="C27" s="51">
        <v>1615210</v>
      </c>
      <c r="D27" s="51">
        <v>141906.52999999997</v>
      </c>
      <c r="E27" s="51">
        <v>1757116.53</v>
      </c>
      <c r="F27" s="51">
        <v>1757116.53</v>
      </c>
      <c r="G27" s="51">
        <v>1751356.97</v>
      </c>
      <c r="H27" s="51">
        <v>0</v>
      </c>
    </row>
    <row r="28" spans="1:8" s="15" customFormat="1" x14ac:dyDescent="0.25">
      <c r="A28" s="59" t="s">
        <v>37</v>
      </c>
      <c r="B28" s="47" t="s">
        <v>38</v>
      </c>
      <c r="C28" s="48">
        <v>17582389</v>
      </c>
      <c r="D28" s="48">
        <v>1162370.74</v>
      </c>
      <c r="E28" s="48">
        <v>18744759.739999998</v>
      </c>
      <c r="F28" s="48">
        <v>18744759.739999998</v>
      </c>
      <c r="G28" s="48">
        <v>18678709.059999999</v>
      </c>
      <c r="H28" s="48">
        <v>0</v>
      </c>
    </row>
    <row r="29" spans="1:8" s="15" customFormat="1" x14ac:dyDescent="0.25">
      <c r="A29" s="60" t="s">
        <v>427</v>
      </c>
      <c r="B29" s="50" t="s">
        <v>428</v>
      </c>
      <c r="C29" s="51">
        <v>8304658</v>
      </c>
      <c r="D29" s="51">
        <v>660003.74</v>
      </c>
      <c r="E29" s="51">
        <v>8964661.7400000002</v>
      </c>
      <c r="F29" s="51">
        <v>8964661.7400000002</v>
      </c>
      <c r="G29" s="51">
        <v>8898611.0600000005</v>
      </c>
      <c r="H29" s="51">
        <v>0</v>
      </c>
    </row>
    <row r="30" spans="1:8" s="15" customFormat="1" x14ac:dyDescent="0.25">
      <c r="A30" s="60" t="s">
        <v>429</v>
      </c>
      <c r="B30" s="50" t="s">
        <v>430</v>
      </c>
      <c r="C30" s="51">
        <v>9277731</v>
      </c>
      <c r="D30" s="51">
        <v>502367</v>
      </c>
      <c r="E30" s="51">
        <v>9780098</v>
      </c>
      <c r="F30" s="51">
        <v>9780098</v>
      </c>
      <c r="G30" s="51">
        <v>9780098</v>
      </c>
      <c r="H30" s="51">
        <v>0</v>
      </c>
    </row>
    <row r="31" spans="1:8" s="15" customFormat="1" x14ac:dyDescent="0.25">
      <c r="A31" s="59" t="s">
        <v>39</v>
      </c>
      <c r="B31" s="47" t="s">
        <v>40</v>
      </c>
      <c r="C31" s="48">
        <v>8617631</v>
      </c>
      <c r="D31" s="48">
        <v>19946.14</v>
      </c>
      <c r="E31" s="48">
        <v>8637577.1400000006</v>
      </c>
      <c r="F31" s="48">
        <v>8637577.1400000006</v>
      </c>
      <c r="G31" s="48">
        <v>7484470.3600000003</v>
      </c>
      <c r="H31" s="48">
        <v>0</v>
      </c>
    </row>
    <row r="32" spans="1:8" s="15" customFormat="1" x14ac:dyDescent="0.25">
      <c r="A32" s="60" t="s">
        <v>431</v>
      </c>
      <c r="B32" s="50" t="s">
        <v>432</v>
      </c>
      <c r="C32" s="51">
        <v>317631</v>
      </c>
      <c r="D32" s="51">
        <v>19946.14</v>
      </c>
      <c r="E32" s="51">
        <v>337577.14</v>
      </c>
      <c r="F32" s="51">
        <v>337577.14</v>
      </c>
      <c r="G32" s="51">
        <v>292810.36</v>
      </c>
      <c r="H32" s="51">
        <v>0</v>
      </c>
    </row>
    <row r="33" spans="1:8" s="15" customFormat="1" x14ac:dyDescent="0.25">
      <c r="A33" s="60" t="s">
        <v>433</v>
      </c>
      <c r="B33" s="50" t="s">
        <v>434</v>
      </c>
      <c r="C33" s="51">
        <v>5000000</v>
      </c>
      <c r="D33" s="51">
        <v>0</v>
      </c>
      <c r="E33" s="51">
        <v>5000000</v>
      </c>
      <c r="F33" s="51">
        <v>5000000</v>
      </c>
      <c r="G33" s="51">
        <v>4166660</v>
      </c>
      <c r="H33" s="51">
        <v>0</v>
      </c>
    </row>
    <row r="34" spans="1:8" s="15" customFormat="1" x14ac:dyDescent="0.25">
      <c r="A34" s="60" t="s">
        <v>435</v>
      </c>
      <c r="B34" s="50" t="s">
        <v>436</v>
      </c>
      <c r="C34" s="51">
        <v>3300000</v>
      </c>
      <c r="D34" s="51">
        <v>0</v>
      </c>
      <c r="E34" s="51">
        <v>3300000</v>
      </c>
      <c r="F34" s="51">
        <v>3300000</v>
      </c>
      <c r="G34" s="51">
        <v>3025000</v>
      </c>
      <c r="H34" s="51">
        <v>0</v>
      </c>
    </row>
    <row r="35" spans="1:8" s="15" customFormat="1" x14ac:dyDescent="0.25">
      <c r="A35" s="59" t="s">
        <v>41</v>
      </c>
      <c r="B35" s="47" t="s">
        <v>42</v>
      </c>
      <c r="C35" s="48">
        <v>250313084</v>
      </c>
      <c r="D35" s="48">
        <v>59555528.079999998</v>
      </c>
      <c r="E35" s="48">
        <v>309868612.07999998</v>
      </c>
      <c r="F35" s="48">
        <v>309868612.07999998</v>
      </c>
      <c r="G35" s="48">
        <v>309868612.07999998</v>
      </c>
      <c r="H35" s="48">
        <v>0</v>
      </c>
    </row>
    <row r="36" spans="1:8" s="15" customFormat="1" x14ac:dyDescent="0.25">
      <c r="A36" s="60" t="s">
        <v>437</v>
      </c>
      <c r="B36" s="50" t="s">
        <v>42</v>
      </c>
      <c r="C36" s="51">
        <v>15000000</v>
      </c>
      <c r="D36" s="51">
        <v>-15000000</v>
      </c>
      <c r="E36" s="51">
        <v>0</v>
      </c>
      <c r="F36" s="51">
        <v>0</v>
      </c>
      <c r="G36" s="51">
        <v>0</v>
      </c>
      <c r="H36" s="51">
        <v>0</v>
      </c>
    </row>
    <row r="37" spans="1:8" s="15" customFormat="1" x14ac:dyDescent="0.25">
      <c r="A37" s="60" t="s">
        <v>438</v>
      </c>
      <c r="B37" s="50" t="s">
        <v>439</v>
      </c>
      <c r="C37" s="51">
        <v>235313084</v>
      </c>
      <c r="D37" s="51">
        <v>74555528.079999998</v>
      </c>
      <c r="E37" s="51">
        <v>309868612.07999998</v>
      </c>
      <c r="F37" s="51">
        <v>309868612.07999998</v>
      </c>
      <c r="G37" s="51">
        <v>309868612.07999998</v>
      </c>
      <c r="H37" s="51">
        <v>0</v>
      </c>
    </row>
    <row r="38" spans="1:8" s="15" customFormat="1" x14ac:dyDescent="0.25">
      <c r="A38" s="59" t="s">
        <v>43</v>
      </c>
      <c r="B38" s="47" t="s">
        <v>44</v>
      </c>
      <c r="C38" s="48">
        <v>334263451</v>
      </c>
      <c r="D38" s="48">
        <v>-281590253.00999999</v>
      </c>
      <c r="E38" s="48">
        <v>52673197.990000002</v>
      </c>
      <c r="F38" s="48">
        <v>52673197.990000002</v>
      </c>
      <c r="G38" s="48">
        <v>51006531.369999997</v>
      </c>
      <c r="H38" s="48">
        <v>0</v>
      </c>
    </row>
    <row r="39" spans="1:8" s="15" customFormat="1" x14ac:dyDescent="0.25">
      <c r="A39" s="60" t="s">
        <v>440</v>
      </c>
      <c r="B39" s="50" t="s">
        <v>401</v>
      </c>
      <c r="C39" s="51">
        <v>0</v>
      </c>
      <c r="D39" s="51">
        <v>9000000</v>
      </c>
      <c r="E39" s="51">
        <v>9000000</v>
      </c>
      <c r="F39" s="51">
        <v>9000000</v>
      </c>
      <c r="G39" s="51">
        <v>9000000</v>
      </c>
      <c r="H39" s="51">
        <v>0</v>
      </c>
    </row>
    <row r="40" spans="1:8" s="15" customFormat="1" x14ac:dyDescent="0.25">
      <c r="A40" s="60" t="s">
        <v>441</v>
      </c>
      <c r="B40" s="55" t="s">
        <v>442</v>
      </c>
      <c r="C40" s="51">
        <v>128346065</v>
      </c>
      <c r="D40" s="51">
        <v>-128346065</v>
      </c>
      <c r="E40" s="51">
        <v>0</v>
      </c>
      <c r="F40" s="51">
        <v>0</v>
      </c>
      <c r="G40" s="51">
        <v>0</v>
      </c>
      <c r="H40" s="51">
        <v>0</v>
      </c>
    </row>
    <row r="41" spans="1:8" s="15" customFormat="1" x14ac:dyDescent="0.25">
      <c r="A41" s="61" t="s">
        <v>443</v>
      </c>
      <c r="B41" s="53" t="s">
        <v>444</v>
      </c>
      <c r="C41" s="54">
        <v>62917386</v>
      </c>
      <c r="D41" s="54">
        <v>-37917386</v>
      </c>
      <c r="E41" s="54">
        <v>25000000</v>
      </c>
      <c r="F41" s="54">
        <v>25000000</v>
      </c>
      <c r="G41" s="54">
        <v>23333333.379999999</v>
      </c>
      <c r="H41" s="54">
        <v>0</v>
      </c>
    </row>
    <row r="42" spans="1:8" s="15" customFormat="1" x14ac:dyDescent="0.25">
      <c r="A42" s="60" t="s">
        <v>445</v>
      </c>
      <c r="B42" s="50" t="s">
        <v>446</v>
      </c>
      <c r="C42" s="51">
        <v>50000000</v>
      </c>
      <c r="D42" s="51">
        <v>-38654720.600000001</v>
      </c>
      <c r="E42" s="51">
        <v>11345279.4</v>
      </c>
      <c r="F42" s="51">
        <v>11345279.4</v>
      </c>
      <c r="G42" s="51">
        <v>11345279.4</v>
      </c>
      <c r="H42" s="51">
        <v>0</v>
      </c>
    </row>
    <row r="43" spans="1:8" s="15" customFormat="1" x14ac:dyDescent="0.25">
      <c r="A43" s="60" t="s">
        <v>447</v>
      </c>
      <c r="B43" s="50" t="s">
        <v>448</v>
      </c>
      <c r="C43" s="51">
        <v>0</v>
      </c>
      <c r="D43" s="51">
        <v>7327918.5899999999</v>
      </c>
      <c r="E43" s="51">
        <v>7327918.5899999999</v>
      </c>
      <c r="F43" s="51">
        <v>7327918.5899999999</v>
      </c>
      <c r="G43" s="51">
        <v>7327918.5899999999</v>
      </c>
      <c r="H43" s="51">
        <v>0</v>
      </c>
    </row>
    <row r="44" spans="1:8" s="15" customFormat="1" x14ac:dyDescent="0.25">
      <c r="A44" s="60" t="s">
        <v>449</v>
      </c>
      <c r="B44" s="50" t="s">
        <v>450</v>
      </c>
      <c r="C44" s="51">
        <v>93000000</v>
      </c>
      <c r="D44" s="51">
        <v>-93000000</v>
      </c>
      <c r="E44" s="51">
        <v>0</v>
      </c>
      <c r="F44" s="51">
        <v>0</v>
      </c>
      <c r="G44" s="51">
        <v>0</v>
      </c>
      <c r="H44" s="51">
        <v>0</v>
      </c>
    </row>
    <row r="45" spans="1:8" s="15" customFormat="1" x14ac:dyDescent="0.25">
      <c r="A45" s="59" t="s">
        <v>45</v>
      </c>
      <c r="B45" s="47" t="s">
        <v>46</v>
      </c>
      <c r="C45" s="48">
        <v>82000000</v>
      </c>
      <c r="D45" s="48">
        <v>-38860574.600000001</v>
      </c>
      <c r="E45" s="48">
        <v>43139425.399999999</v>
      </c>
      <c r="F45" s="48">
        <v>43139425.399999999</v>
      </c>
      <c r="G45" s="48">
        <v>43139425.399999999</v>
      </c>
      <c r="H45" s="48">
        <v>0</v>
      </c>
    </row>
    <row r="46" spans="1:8" s="15" customFormat="1" x14ac:dyDescent="0.25">
      <c r="A46" s="60" t="s">
        <v>451</v>
      </c>
      <c r="B46" s="50" t="s">
        <v>452</v>
      </c>
      <c r="C46" s="51">
        <v>82000000</v>
      </c>
      <c r="D46" s="51">
        <v>-38860574.600000001</v>
      </c>
      <c r="E46" s="51">
        <v>43139425.399999999</v>
      </c>
      <c r="F46" s="51">
        <v>43139425.399999999</v>
      </c>
      <c r="G46" s="51">
        <v>43139425.399999999</v>
      </c>
      <c r="H46" s="51">
        <v>0</v>
      </c>
    </row>
    <row r="47" spans="1:8" s="15" customFormat="1" x14ac:dyDescent="0.25">
      <c r="A47" s="59" t="s">
        <v>47</v>
      </c>
      <c r="B47" s="47" t="s">
        <v>48</v>
      </c>
      <c r="C47" s="48">
        <v>3042338</v>
      </c>
      <c r="D47" s="48">
        <v>-3042338</v>
      </c>
      <c r="E47" s="48">
        <v>0</v>
      </c>
      <c r="F47" s="48">
        <v>0</v>
      </c>
      <c r="G47" s="48">
        <v>0</v>
      </c>
      <c r="H47" s="48">
        <v>0</v>
      </c>
    </row>
    <row r="48" spans="1:8" s="15" customFormat="1" x14ac:dyDescent="0.25">
      <c r="A48" s="60" t="s">
        <v>453</v>
      </c>
      <c r="B48" s="50" t="s">
        <v>48</v>
      </c>
      <c r="C48" s="51">
        <v>3042338</v>
      </c>
      <c r="D48" s="51">
        <v>-3042338</v>
      </c>
      <c r="E48" s="51">
        <v>0</v>
      </c>
      <c r="F48" s="51">
        <v>0</v>
      </c>
      <c r="G48" s="51">
        <v>0</v>
      </c>
      <c r="H48" s="51">
        <v>0</v>
      </c>
    </row>
    <row r="49" spans="1:8" s="15" customFormat="1" x14ac:dyDescent="0.25">
      <c r="A49" s="4"/>
      <c r="B49" s="28"/>
      <c r="C49" s="6"/>
      <c r="D49" s="6"/>
      <c r="E49" s="6"/>
      <c r="F49" s="6"/>
      <c r="G49" s="6"/>
      <c r="H49" s="6"/>
    </row>
    <row r="50" spans="1:8" x14ac:dyDescent="0.25">
      <c r="A50" s="7"/>
      <c r="B50" s="8" t="s">
        <v>12</v>
      </c>
      <c r="C50" s="10">
        <f>SUM(C13)</f>
        <v>763932844</v>
      </c>
      <c r="D50" s="10">
        <f t="shared" ref="D50:H50" si="0">SUM(D13)</f>
        <v>-246766753.58000001</v>
      </c>
      <c r="E50" s="10">
        <f t="shared" si="0"/>
        <v>517166090.42000002</v>
      </c>
      <c r="F50" s="10">
        <f t="shared" si="0"/>
        <v>517166090.41999996</v>
      </c>
      <c r="G50" s="10">
        <f t="shared" si="0"/>
        <v>513665481.86000001</v>
      </c>
      <c r="H50" s="10">
        <f t="shared" si="0"/>
        <v>0</v>
      </c>
    </row>
  </sheetData>
  <mergeCells count="10">
    <mergeCell ref="A7:H7"/>
    <mergeCell ref="A9:B11"/>
    <mergeCell ref="C9:G9"/>
    <mergeCell ref="H9:H10"/>
    <mergeCell ref="A1:H1"/>
    <mergeCell ref="A2:H2"/>
    <mergeCell ref="A3:H3"/>
    <mergeCell ref="A4:H4"/>
    <mergeCell ref="A5:H5"/>
    <mergeCell ref="A6:H6"/>
  </mergeCells>
  <printOptions horizontalCentered="1"/>
  <pageMargins left="0.39370078740157483" right="0.39370078740157483" top="0.59055118110236227" bottom="0.39370078740157483" header="0.31496062992125984" footer="0.31496062992125984"/>
  <pageSetup scale="90" firstPageNumber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workbookViewId="0">
      <selection activeCell="F13" sqref="F13"/>
    </sheetView>
  </sheetViews>
  <sheetFormatPr baseColWidth="10" defaultRowHeight="15" x14ac:dyDescent="0.25"/>
  <cols>
    <col min="1" max="1" width="11.5703125" customWidth="1"/>
    <col min="2" max="2" width="55.5703125" customWidth="1"/>
    <col min="3" max="3" width="12" customWidth="1"/>
    <col min="4" max="5" width="12.42578125" customWidth="1"/>
    <col min="6" max="6" width="12" customWidth="1"/>
    <col min="7" max="7" width="11.85546875" customWidth="1"/>
    <col min="8" max="8" width="13.140625" customWidth="1"/>
  </cols>
  <sheetData>
    <row r="1" spans="1:8" x14ac:dyDescent="0.25">
      <c r="A1" s="85" t="s">
        <v>1205</v>
      </c>
      <c r="B1" s="86"/>
      <c r="C1" s="86"/>
      <c r="D1" s="86"/>
      <c r="E1" s="86"/>
      <c r="F1" s="86"/>
      <c r="G1" s="86"/>
      <c r="H1" s="87"/>
    </row>
    <row r="2" spans="1:8" x14ac:dyDescent="0.25">
      <c r="A2" s="88" t="s">
        <v>278</v>
      </c>
      <c r="B2" s="89"/>
      <c r="C2" s="89"/>
      <c r="D2" s="89"/>
      <c r="E2" s="89"/>
      <c r="F2" s="89"/>
      <c r="G2" s="89"/>
      <c r="H2" s="90"/>
    </row>
    <row r="3" spans="1:8" x14ac:dyDescent="0.25">
      <c r="A3" s="82" t="s">
        <v>0</v>
      </c>
      <c r="B3" s="83"/>
      <c r="C3" s="83"/>
      <c r="D3" s="83"/>
      <c r="E3" s="83"/>
      <c r="F3" s="83"/>
      <c r="G3" s="83"/>
      <c r="H3" s="84"/>
    </row>
    <row r="4" spans="1:8" x14ac:dyDescent="0.25">
      <c r="A4" s="82" t="s">
        <v>1</v>
      </c>
      <c r="B4" s="83"/>
      <c r="C4" s="83"/>
      <c r="D4" s="83"/>
      <c r="E4" s="83"/>
      <c r="F4" s="83"/>
      <c r="G4" s="83"/>
      <c r="H4" s="84"/>
    </row>
    <row r="5" spans="1:8" x14ac:dyDescent="0.25">
      <c r="A5" s="82" t="s">
        <v>454</v>
      </c>
      <c r="B5" s="83"/>
      <c r="C5" s="83"/>
      <c r="D5" s="83"/>
      <c r="E5" s="83"/>
      <c r="F5" s="83"/>
      <c r="G5" s="83"/>
      <c r="H5" s="84"/>
    </row>
    <row r="6" spans="1:8" s="11" customFormat="1" x14ac:dyDescent="0.25">
      <c r="A6" s="82" t="s">
        <v>1269</v>
      </c>
      <c r="B6" s="83"/>
      <c r="C6" s="83"/>
      <c r="D6" s="83"/>
      <c r="E6" s="83"/>
      <c r="F6" s="83"/>
      <c r="G6" s="83"/>
      <c r="H6" s="84"/>
    </row>
    <row r="7" spans="1:8" x14ac:dyDescent="0.25">
      <c r="A7" s="91" t="s">
        <v>277</v>
      </c>
      <c r="B7" s="92"/>
      <c r="C7" s="92"/>
      <c r="D7" s="92"/>
      <c r="E7" s="92"/>
      <c r="F7" s="92"/>
      <c r="G7" s="92"/>
      <c r="H7" s="93"/>
    </row>
    <row r="8" spans="1:8" ht="12.75" customHeight="1" x14ac:dyDescent="0.25">
      <c r="A8" s="43"/>
      <c r="B8" s="44"/>
      <c r="C8" s="44"/>
      <c r="D8" s="44"/>
      <c r="E8" s="44"/>
      <c r="F8" s="44"/>
      <c r="G8" s="44"/>
      <c r="H8" s="44"/>
    </row>
    <row r="9" spans="1:8" x14ac:dyDescent="0.25">
      <c r="A9" s="94" t="s">
        <v>2</v>
      </c>
      <c r="B9" s="100"/>
      <c r="C9" s="77" t="s">
        <v>3</v>
      </c>
      <c r="D9" s="78"/>
      <c r="E9" s="78"/>
      <c r="F9" s="78"/>
      <c r="G9" s="79"/>
      <c r="H9" s="105" t="s">
        <v>4</v>
      </c>
    </row>
    <row r="10" spans="1:8" ht="36" x14ac:dyDescent="0.25">
      <c r="A10" s="101"/>
      <c r="B10" s="102"/>
      <c r="C10" s="2" t="s">
        <v>5</v>
      </c>
      <c r="D10" s="38" t="s">
        <v>6</v>
      </c>
      <c r="E10" s="2" t="s">
        <v>7</v>
      </c>
      <c r="F10" s="2" t="s">
        <v>8</v>
      </c>
      <c r="G10" s="2" t="s">
        <v>9</v>
      </c>
      <c r="H10" s="105"/>
    </row>
    <row r="11" spans="1:8" x14ac:dyDescent="0.25">
      <c r="A11" s="103"/>
      <c r="B11" s="104"/>
      <c r="C11" s="3">
        <v>1</v>
      </c>
      <c r="D11" s="3">
        <v>2</v>
      </c>
      <c r="E11" s="3" t="s">
        <v>10</v>
      </c>
      <c r="F11" s="3">
        <v>4</v>
      </c>
      <c r="G11" s="3">
        <v>5</v>
      </c>
      <c r="H11" s="3" t="s">
        <v>11</v>
      </c>
    </row>
    <row r="12" spans="1:8" ht="4.9000000000000004" customHeight="1" x14ac:dyDescent="0.25">
      <c r="A12" s="12"/>
      <c r="B12" s="13"/>
      <c r="C12" s="16"/>
      <c r="D12" s="16"/>
      <c r="E12" s="16"/>
      <c r="F12" s="16"/>
      <c r="G12" s="16"/>
      <c r="H12" s="16"/>
    </row>
    <row r="13" spans="1:8" s="15" customFormat="1" x14ac:dyDescent="0.25">
      <c r="A13" s="29" t="s">
        <v>275</v>
      </c>
      <c r="B13" s="31" t="s">
        <v>276</v>
      </c>
      <c r="C13" s="16">
        <f>C14+C25+C30+C32+C37+C41+C45+C48</f>
        <v>4377607190</v>
      </c>
      <c r="D13" s="16">
        <f t="shared" ref="D13:H13" si="0">D14+D25+D30+D32+D37+D41+D45+D48</f>
        <v>-1101086955.3499999</v>
      </c>
      <c r="E13" s="16">
        <f t="shared" si="0"/>
        <v>3276520234.6499996</v>
      </c>
      <c r="F13" s="16">
        <f>F14+F25+F30+F32+F37+F41+F46</f>
        <v>3259227448.0599995</v>
      </c>
      <c r="G13" s="16">
        <f t="shared" si="0"/>
        <v>3221037475.9200001</v>
      </c>
      <c r="H13" s="16">
        <f t="shared" si="0"/>
        <v>0</v>
      </c>
    </row>
    <row r="14" spans="1:8" s="15" customFormat="1" x14ac:dyDescent="0.25">
      <c r="A14" s="25" t="s">
        <v>49</v>
      </c>
      <c r="B14" s="24" t="s">
        <v>50</v>
      </c>
      <c r="C14" s="16">
        <v>73712732</v>
      </c>
      <c r="D14" s="16">
        <v>21747295.23</v>
      </c>
      <c r="E14" s="16">
        <v>95460027.230000004</v>
      </c>
      <c r="F14" s="16">
        <v>95460027.230000004</v>
      </c>
      <c r="G14" s="16">
        <v>93734469.719999999</v>
      </c>
      <c r="H14" s="16">
        <v>0</v>
      </c>
    </row>
    <row r="15" spans="1:8" s="15" customFormat="1" x14ac:dyDescent="0.25">
      <c r="A15" s="26" t="s">
        <v>455</v>
      </c>
      <c r="B15" s="23" t="s">
        <v>300</v>
      </c>
      <c r="C15" s="17">
        <v>9639893</v>
      </c>
      <c r="D15" s="17">
        <v>-341221.24</v>
      </c>
      <c r="E15" s="17">
        <v>9298671.7599999998</v>
      </c>
      <c r="F15" s="17">
        <v>9298671.7599999998</v>
      </c>
      <c r="G15" s="17">
        <v>9159264.75</v>
      </c>
      <c r="H15" s="17">
        <v>0</v>
      </c>
    </row>
    <row r="16" spans="1:8" s="15" customFormat="1" x14ac:dyDescent="0.25">
      <c r="A16" s="26" t="s">
        <v>456</v>
      </c>
      <c r="B16" s="23" t="s">
        <v>457</v>
      </c>
      <c r="C16" s="17">
        <v>7355021</v>
      </c>
      <c r="D16" s="17">
        <v>163136.70999999993</v>
      </c>
      <c r="E16" s="17">
        <v>7518157.71</v>
      </c>
      <c r="F16" s="17">
        <v>7518157.71</v>
      </c>
      <c r="G16" s="17">
        <v>7409534.7000000002</v>
      </c>
      <c r="H16" s="17">
        <v>0</v>
      </c>
    </row>
    <row r="17" spans="1:8" s="15" customFormat="1" x14ac:dyDescent="0.25">
      <c r="A17" s="26" t="s">
        <v>458</v>
      </c>
      <c r="B17" s="23" t="s">
        <v>459</v>
      </c>
      <c r="C17" s="17">
        <v>16911403</v>
      </c>
      <c r="D17" s="17">
        <v>1203841.67</v>
      </c>
      <c r="E17" s="17">
        <v>18115244.670000002</v>
      </c>
      <c r="F17" s="17">
        <v>18115244.670000002</v>
      </c>
      <c r="G17" s="17">
        <v>18093307.309999999</v>
      </c>
      <c r="H17" s="17">
        <v>0</v>
      </c>
    </row>
    <row r="18" spans="1:8" s="15" customFormat="1" x14ac:dyDescent="0.25">
      <c r="A18" s="26" t="s">
        <v>460</v>
      </c>
      <c r="B18" s="23" t="s">
        <v>461</v>
      </c>
      <c r="C18" s="17">
        <v>3985510</v>
      </c>
      <c r="D18" s="17">
        <v>2343134.5699999998</v>
      </c>
      <c r="E18" s="17">
        <v>6328644.5700000003</v>
      </c>
      <c r="F18" s="17">
        <v>6328644.5700000003</v>
      </c>
      <c r="G18" s="17">
        <v>6230992.4800000004</v>
      </c>
      <c r="H18" s="17">
        <v>0</v>
      </c>
    </row>
    <row r="19" spans="1:8" s="15" customFormat="1" x14ac:dyDescent="0.25">
      <c r="A19" s="26" t="s">
        <v>462</v>
      </c>
      <c r="B19" s="23" t="s">
        <v>463</v>
      </c>
      <c r="C19" s="17">
        <v>13606066</v>
      </c>
      <c r="D19" s="17">
        <v>1400504.42</v>
      </c>
      <c r="E19" s="17">
        <v>15006570.42</v>
      </c>
      <c r="F19" s="17">
        <v>15006570.42</v>
      </c>
      <c r="G19" s="17">
        <v>14882692.75</v>
      </c>
      <c r="H19" s="17">
        <v>0</v>
      </c>
    </row>
    <row r="20" spans="1:8" s="15" customFormat="1" x14ac:dyDescent="0.25">
      <c r="A20" s="26" t="s">
        <v>464</v>
      </c>
      <c r="B20" s="23" t="s">
        <v>465</v>
      </c>
      <c r="C20" s="17">
        <v>4130820</v>
      </c>
      <c r="D20" s="17">
        <v>-199099.11</v>
      </c>
      <c r="E20" s="17">
        <v>3931720.89</v>
      </c>
      <c r="F20" s="17">
        <v>3931720.89</v>
      </c>
      <c r="G20" s="17">
        <v>3838870.15</v>
      </c>
      <c r="H20" s="17">
        <v>0</v>
      </c>
    </row>
    <row r="21" spans="1:8" s="15" customFormat="1" x14ac:dyDescent="0.25">
      <c r="A21" s="26" t="s">
        <v>466</v>
      </c>
      <c r="B21" s="23" t="s">
        <v>467</v>
      </c>
      <c r="C21" s="17">
        <v>3345786</v>
      </c>
      <c r="D21" s="17">
        <v>-116519.86</v>
      </c>
      <c r="E21" s="17">
        <v>3229266.14</v>
      </c>
      <c r="F21" s="17">
        <v>3229266.14</v>
      </c>
      <c r="G21" s="17">
        <v>3178150.21</v>
      </c>
      <c r="H21" s="17">
        <v>0</v>
      </c>
    </row>
    <row r="22" spans="1:8" s="15" customFormat="1" x14ac:dyDescent="0.25">
      <c r="A22" s="26" t="s">
        <v>468</v>
      </c>
      <c r="B22" s="23" t="s">
        <v>469</v>
      </c>
      <c r="C22" s="17">
        <v>2263011</v>
      </c>
      <c r="D22" s="17">
        <v>599873.89</v>
      </c>
      <c r="E22" s="17">
        <v>2862884.89</v>
      </c>
      <c r="F22" s="17">
        <v>2862884.89</v>
      </c>
      <c r="G22" s="17">
        <v>2786934.23</v>
      </c>
      <c r="H22" s="17">
        <v>0</v>
      </c>
    </row>
    <row r="23" spans="1:8" s="15" customFormat="1" x14ac:dyDescent="0.25">
      <c r="A23" s="26" t="s">
        <v>470</v>
      </c>
      <c r="B23" s="23" t="s">
        <v>471</v>
      </c>
      <c r="C23" s="17">
        <v>1509868</v>
      </c>
      <c r="D23" s="17">
        <v>615572.23</v>
      </c>
      <c r="E23" s="17">
        <v>2125440.23</v>
      </c>
      <c r="F23" s="17">
        <v>2125440.23</v>
      </c>
      <c r="G23" s="17">
        <v>2047081.48</v>
      </c>
      <c r="H23" s="17">
        <v>0</v>
      </c>
    </row>
    <row r="24" spans="1:8" s="15" customFormat="1" x14ac:dyDescent="0.25">
      <c r="A24" s="26" t="s">
        <v>472</v>
      </c>
      <c r="B24" s="23" t="s">
        <v>473</v>
      </c>
      <c r="C24" s="17">
        <v>10965354</v>
      </c>
      <c r="D24" s="17">
        <v>16078071.949999999</v>
      </c>
      <c r="E24" s="17">
        <v>27043425.949999999</v>
      </c>
      <c r="F24" s="17">
        <v>27043425.949999999</v>
      </c>
      <c r="G24" s="17">
        <v>26107641.66</v>
      </c>
      <c r="H24" s="17">
        <v>0</v>
      </c>
    </row>
    <row r="25" spans="1:8" s="15" customFormat="1" x14ac:dyDescent="0.25">
      <c r="A25" s="25" t="s">
        <v>51</v>
      </c>
      <c r="B25" s="24" t="s">
        <v>52</v>
      </c>
      <c r="C25" s="16">
        <v>4249516327</v>
      </c>
      <c r="D25" s="16">
        <v>-1337762067.28</v>
      </c>
      <c r="E25" s="16">
        <v>2911754259.7199998</v>
      </c>
      <c r="F25" s="16">
        <v>2911754259.7199998</v>
      </c>
      <c r="G25" s="16">
        <v>2882102812.0900002</v>
      </c>
      <c r="H25" s="16">
        <v>0</v>
      </c>
    </row>
    <row r="26" spans="1:8" s="15" customFormat="1" x14ac:dyDescent="0.25">
      <c r="A26" s="26" t="s">
        <v>474</v>
      </c>
      <c r="B26" s="23" t="s">
        <v>475</v>
      </c>
      <c r="C26" s="17">
        <v>127813313</v>
      </c>
      <c r="D26" s="17">
        <v>-4978077.01</v>
      </c>
      <c r="E26" s="17">
        <v>122835235.98999999</v>
      </c>
      <c r="F26" s="17">
        <v>122835235.98999999</v>
      </c>
      <c r="G26" s="17">
        <v>122479769.8</v>
      </c>
      <c r="H26" s="17">
        <v>0</v>
      </c>
    </row>
    <row r="27" spans="1:8" s="15" customFormat="1" x14ac:dyDescent="0.25">
      <c r="A27" s="26" t="s">
        <v>476</v>
      </c>
      <c r="B27" s="23" t="s">
        <v>477</v>
      </c>
      <c r="C27" s="17">
        <v>458541264</v>
      </c>
      <c r="D27" s="17">
        <v>-67315739.420000002</v>
      </c>
      <c r="E27" s="17">
        <v>391225524.57999998</v>
      </c>
      <c r="F27" s="17">
        <v>391225524.57999998</v>
      </c>
      <c r="G27" s="17">
        <v>387955504.25999999</v>
      </c>
      <c r="H27" s="17">
        <v>0</v>
      </c>
    </row>
    <row r="28" spans="1:8" s="15" customFormat="1" x14ac:dyDescent="0.25">
      <c r="A28" s="26" t="s">
        <v>478</v>
      </c>
      <c r="B28" s="23" t="s">
        <v>479</v>
      </c>
      <c r="C28" s="17">
        <v>1930598558</v>
      </c>
      <c r="D28" s="17">
        <v>-620076946.02999997</v>
      </c>
      <c r="E28" s="17">
        <v>1310521611.97</v>
      </c>
      <c r="F28" s="17">
        <v>1310521611.97</v>
      </c>
      <c r="G28" s="17">
        <v>1294654239.22</v>
      </c>
      <c r="H28" s="17">
        <v>0</v>
      </c>
    </row>
    <row r="29" spans="1:8" s="15" customFormat="1" x14ac:dyDescent="0.25">
      <c r="A29" s="26" t="s">
        <v>480</v>
      </c>
      <c r="B29" s="23" t="s">
        <v>481</v>
      </c>
      <c r="C29" s="17">
        <v>1732563192</v>
      </c>
      <c r="D29" s="17">
        <v>-645391304.82000005</v>
      </c>
      <c r="E29" s="17">
        <v>1087171887.1800001</v>
      </c>
      <c r="F29" s="17">
        <v>1087171887.1800001</v>
      </c>
      <c r="G29" s="17">
        <v>1077013298.8099999</v>
      </c>
      <c r="H29" s="17">
        <v>0</v>
      </c>
    </row>
    <row r="30" spans="1:8" s="15" customFormat="1" x14ac:dyDescent="0.25">
      <c r="A30" s="25" t="s">
        <v>53</v>
      </c>
      <c r="B30" s="24" t="s">
        <v>54</v>
      </c>
      <c r="C30" s="16">
        <v>1767551</v>
      </c>
      <c r="D30" s="16">
        <v>50000</v>
      </c>
      <c r="E30" s="16">
        <v>1817551</v>
      </c>
      <c r="F30" s="16">
        <v>1817551</v>
      </c>
      <c r="G30" s="16">
        <v>1817551</v>
      </c>
      <c r="H30" s="16">
        <v>0</v>
      </c>
    </row>
    <row r="31" spans="1:8" s="15" customFormat="1" x14ac:dyDescent="0.25">
      <c r="A31" s="26" t="s">
        <v>482</v>
      </c>
      <c r="B31" s="23" t="s">
        <v>483</v>
      </c>
      <c r="C31" s="17">
        <v>1767551</v>
      </c>
      <c r="D31" s="17">
        <v>50000</v>
      </c>
      <c r="E31" s="17">
        <v>1817551</v>
      </c>
      <c r="F31" s="17">
        <v>1817551</v>
      </c>
      <c r="G31" s="17">
        <v>1817551</v>
      </c>
      <c r="H31" s="17">
        <v>0</v>
      </c>
    </row>
    <row r="32" spans="1:8" s="15" customFormat="1" x14ac:dyDescent="0.25">
      <c r="A32" s="25" t="s">
        <v>55</v>
      </c>
      <c r="B32" s="24" t="s">
        <v>56</v>
      </c>
      <c r="C32" s="16">
        <v>0</v>
      </c>
      <c r="D32" s="16">
        <v>98878957.390000001</v>
      </c>
      <c r="E32" s="16">
        <v>98878957.390000001</v>
      </c>
      <c r="F32" s="16">
        <v>98878957.390000001</v>
      </c>
      <c r="G32" s="16">
        <v>89616656.540000007</v>
      </c>
      <c r="H32" s="16">
        <v>0</v>
      </c>
    </row>
    <row r="33" spans="1:8" s="15" customFormat="1" x14ac:dyDescent="0.25">
      <c r="A33" s="26" t="s">
        <v>484</v>
      </c>
      <c r="B33" s="23" t="s">
        <v>56</v>
      </c>
      <c r="C33" s="17">
        <v>0</v>
      </c>
      <c r="D33" s="17">
        <v>4246749.87</v>
      </c>
      <c r="E33" s="17">
        <v>4246749.87</v>
      </c>
      <c r="F33" s="17">
        <v>4246749.87</v>
      </c>
      <c r="G33" s="17">
        <v>2233586.15</v>
      </c>
      <c r="H33" s="17">
        <v>0</v>
      </c>
    </row>
    <row r="34" spans="1:8" s="15" customFormat="1" x14ac:dyDescent="0.25">
      <c r="A34" s="26" t="s">
        <v>485</v>
      </c>
      <c r="B34" s="23" t="s">
        <v>486</v>
      </c>
      <c r="C34" s="17">
        <v>0</v>
      </c>
      <c r="D34" s="17">
        <v>84818424.560000002</v>
      </c>
      <c r="E34" s="17">
        <v>84818424.560000002</v>
      </c>
      <c r="F34" s="17">
        <v>84818424.560000002</v>
      </c>
      <c r="G34" s="17">
        <v>84818424.560000002</v>
      </c>
      <c r="H34" s="17">
        <v>0</v>
      </c>
    </row>
    <row r="35" spans="1:8" s="15" customFormat="1" x14ac:dyDescent="0.25">
      <c r="A35" s="26" t="s">
        <v>487</v>
      </c>
      <c r="B35" s="23" t="s">
        <v>488</v>
      </c>
      <c r="C35" s="17">
        <v>0</v>
      </c>
      <c r="D35" s="17">
        <v>7934134.25</v>
      </c>
      <c r="E35" s="17">
        <v>7934134.25</v>
      </c>
      <c r="F35" s="17">
        <v>7934134.25</v>
      </c>
      <c r="G35" s="17">
        <v>684997.12</v>
      </c>
      <c r="H35" s="17">
        <v>0</v>
      </c>
    </row>
    <row r="36" spans="1:8" s="15" customFormat="1" x14ac:dyDescent="0.25">
      <c r="A36" s="26" t="s">
        <v>489</v>
      </c>
      <c r="B36" s="23" t="s">
        <v>490</v>
      </c>
      <c r="C36" s="17">
        <v>0</v>
      </c>
      <c r="D36" s="17">
        <v>1879648.71</v>
      </c>
      <c r="E36" s="17">
        <v>1879648.71</v>
      </c>
      <c r="F36" s="17">
        <v>1879648.71</v>
      </c>
      <c r="G36" s="17">
        <v>1879648.71</v>
      </c>
      <c r="H36" s="17">
        <v>0</v>
      </c>
    </row>
    <row r="37" spans="1:8" s="15" customFormat="1" x14ac:dyDescent="0.25">
      <c r="A37" s="25" t="s">
        <v>57</v>
      </c>
      <c r="B37" s="24" t="s">
        <v>46</v>
      </c>
      <c r="C37" s="16">
        <v>50000000</v>
      </c>
      <c r="D37" s="16">
        <v>33459021.989999998</v>
      </c>
      <c r="E37" s="16">
        <v>83459021.989999995</v>
      </c>
      <c r="F37" s="16">
        <v>83459021.989999995</v>
      </c>
      <c r="G37" s="16">
        <v>74369253.069999993</v>
      </c>
      <c r="H37" s="16">
        <v>0</v>
      </c>
    </row>
    <row r="38" spans="1:8" s="15" customFormat="1" x14ac:dyDescent="0.25">
      <c r="A38" s="26" t="s">
        <v>491</v>
      </c>
      <c r="B38" s="23" t="s">
        <v>492</v>
      </c>
      <c r="C38" s="17">
        <v>0</v>
      </c>
      <c r="D38" s="17">
        <v>6778573.4299999997</v>
      </c>
      <c r="E38" s="17">
        <v>6778573.4299999997</v>
      </c>
      <c r="F38" s="17">
        <v>6778573.4299999997</v>
      </c>
      <c r="G38" s="17">
        <v>4906546.71</v>
      </c>
      <c r="H38" s="17">
        <v>0</v>
      </c>
    </row>
    <row r="39" spans="1:8" s="15" customFormat="1" x14ac:dyDescent="0.25">
      <c r="A39" s="26" t="s">
        <v>493</v>
      </c>
      <c r="B39" s="23" t="s">
        <v>494</v>
      </c>
      <c r="C39" s="17">
        <v>50000000</v>
      </c>
      <c r="D39" s="17">
        <v>22156750</v>
      </c>
      <c r="E39" s="17">
        <v>72156750</v>
      </c>
      <c r="F39" s="17">
        <v>72156750</v>
      </c>
      <c r="G39" s="17">
        <v>68356750</v>
      </c>
      <c r="H39" s="17">
        <v>0</v>
      </c>
    </row>
    <row r="40" spans="1:8" s="15" customFormat="1" x14ac:dyDescent="0.25">
      <c r="A40" s="26" t="s">
        <v>495</v>
      </c>
      <c r="B40" s="23" t="s">
        <v>496</v>
      </c>
      <c r="C40" s="17">
        <v>0</v>
      </c>
      <c r="D40" s="17">
        <v>4523698.5599999996</v>
      </c>
      <c r="E40" s="17">
        <v>4523698.5599999996</v>
      </c>
      <c r="F40" s="17">
        <v>4523698.5599999996</v>
      </c>
      <c r="G40" s="17">
        <v>1105956.3600000001</v>
      </c>
      <c r="H40" s="17">
        <v>0</v>
      </c>
    </row>
    <row r="41" spans="1:8" s="15" customFormat="1" x14ac:dyDescent="0.25">
      <c r="A41" s="33" t="s">
        <v>58</v>
      </c>
      <c r="B41" s="45" t="s">
        <v>59</v>
      </c>
      <c r="C41" s="10">
        <v>0</v>
      </c>
      <c r="D41" s="10">
        <v>64207024.93</v>
      </c>
      <c r="E41" s="10">
        <v>64207024.93</v>
      </c>
      <c r="F41" s="10">
        <v>64207024.93</v>
      </c>
      <c r="G41" s="10">
        <v>58531806.920000002</v>
      </c>
      <c r="H41" s="10">
        <v>0</v>
      </c>
    </row>
    <row r="42" spans="1:8" s="15" customFormat="1" x14ac:dyDescent="0.25">
      <c r="A42" s="26" t="s">
        <v>1270</v>
      </c>
      <c r="B42" s="23" t="s">
        <v>59</v>
      </c>
      <c r="C42" s="17">
        <v>0</v>
      </c>
      <c r="D42" s="17">
        <v>3870776.74</v>
      </c>
      <c r="E42" s="17">
        <v>3870776.74</v>
      </c>
      <c r="F42" s="17">
        <v>3870776.74</v>
      </c>
      <c r="G42" s="17">
        <v>0</v>
      </c>
      <c r="H42" s="17">
        <v>0</v>
      </c>
    </row>
    <row r="43" spans="1:8" s="15" customFormat="1" x14ac:dyDescent="0.25">
      <c r="A43" s="26" t="s">
        <v>1212</v>
      </c>
      <c r="B43" s="23" t="s">
        <v>1213</v>
      </c>
      <c r="C43" s="17">
        <v>0</v>
      </c>
      <c r="D43" s="17">
        <v>7969687.7400000002</v>
      </c>
      <c r="E43" s="17">
        <v>7969687.7400000002</v>
      </c>
      <c r="F43" s="17">
        <v>7969687.7400000002</v>
      </c>
      <c r="G43" s="17">
        <v>6165246.4699999997</v>
      </c>
      <c r="H43" s="17">
        <v>0</v>
      </c>
    </row>
    <row r="44" spans="1:8" s="15" customFormat="1" x14ac:dyDescent="0.25">
      <c r="A44" s="26" t="s">
        <v>497</v>
      </c>
      <c r="B44" s="23" t="s">
        <v>498</v>
      </c>
      <c r="C44" s="17">
        <v>0</v>
      </c>
      <c r="D44" s="17">
        <v>34133469.359999999</v>
      </c>
      <c r="E44" s="17">
        <v>34133469.359999999</v>
      </c>
      <c r="F44" s="17">
        <v>34133469.359999999</v>
      </c>
      <c r="G44" s="17">
        <v>34133469.359999999</v>
      </c>
      <c r="H44" s="17">
        <v>0</v>
      </c>
    </row>
    <row r="45" spans="1:8" s="15" customFormat="1" x14ac:dyDescent="0.25">
      <c r="A45" s="26" t="s">
        <v>1214</v>
      </c>
      <c r="B45" s="23" t="s">
        <v>1215</v>
      </c>
      <c r="C45" s="17">
        <v>0</v>
      </c>
      <c r="D45" s="17">
        <v>18233091.09</v>
      </c>
      <c r="E45" s="17">
        <v>18233091.09</v>
      </c>
      <c r="F45" s="17">
        <v>18233091.09</v>
      </c>
      <c r="G45" s="17">
        <v>18233091.09</v>
      </c>
      <c r="H45" s="17">
        <v>0</v>
      </c>
    </row>
    <row r="46" spans="1:8" s="15" customFormat="1" x14ac:dyDescent="0.25">
      <c r="A46" s="25" t="s">
        <v>60</v>
      </c>
      <c r="B46" s="24" t="s">
        <v>61</v>
      </c>
      <c r="C46" s="16">
        <v>4491189</v>
      </c>
      <c r="D46" s="16">
        <v>-840583.2</v>
      </c>
      <c r="E46" s="16">
        <v>3650605.8</v>
      </c>
      <c r="F46" s="16">
        <v>3650605.8</v>
      </c>
      <c r="G46" s="16">
        <v>3572139.99</v>
      </c>
      <c r="H46" s="16">
        <v>0</v>
      </c>
    </row>
    <row r="47" spans="1:8" s="15" customFormat="1" x14ac:dyDescent="0.25">
      <c r="A47" s="26" t="s">
        <v>499</v>
      </c>
      <c r="B47" s="23" t="s">
        <v>500</v>
      </c>
      <c r="C47" s="17">
        <v>1880609</v>
      </c>
      <c r="D47" s="17">
        <v>-940304.5</v>
      </c>
      <c r="E47" s="17">
        <v>940304.5</v>
      </c>
      <c r="F47" s="17">
        <v>940304.5</v>
      </c>
      <c r="G47" s="17">
        <v>940304.5</v>
      </c>
      <c r="H47" s="17">
        <v>0</v>
      </c>
    </row>
    <row r="48" spans="1:8" s="15" customFormat="1" x14ac:dyDescent="0.25">
      <c r="A48" s="26" t="s">
        <v>501</v>
      </c>
      <c r="B48" s="23" t="s">
        <v>502</v>
      </c>
      <c r="C48" s="17">
        <v>2610580</v>
      </c>
      <c r="D48" s="17">
        <v>99721.3</v>
      </c>
      <c r="E48" s="17">
        <v>2710301.3</v>
      </c>
      <c r="F48" s="17">
        <v>2710301.3</v>
      </c>
      <c r="G48" s="17">
        <v>2631835.4900000002</v>
      </c>
      <c r="H48" s="17">
        <v>0</v>
      </c>
    </row>
    <row r="49" spans="1:8" s="15" customFormat="1" x14ac:dyDescent="0.25">
      <c r="A49" s="25" t="s">
        <v>62</v>
      </c>
      <c r="B49" s="24" t="s">
        <v>63</v>
      </c>
      <c r="C49" s="16">
        <v>97738283</v>
      </c>
      <c r="D49" s="16">
        <v>-97738283</v>
      </c>
      <c r="E49" s="16">
        <v>0</v>
      </c>
      <c r="F49" s="16">
        <v>0</v>
      </c>
      <c r="G49" s="16">
        <v>0</v>
      </c>
      <c r="H49" s="16">
        <v>0</v>
      </c>
    </row>
    <row r="50" spans="1:8" s="15" customFormat="1" x14ac:dyDescent="0.25">
      <c r="A50" s="26" t="s">
        <v>503</v>
      </c>
      <c r="B50" s="23" t="s">
        <v>63</v>
      </c>
      <c r="C50" s="17">
        <v>97738283</v>
      </c>
      <c r="D50" s="17">
        <v>-97738283</v>
      </c>
      <c r="E50" s="17">
        <v>0</v>
      </c>
      <c r="F50" s="17">
        <v>0</v>
      </c>
      <c r="G50" s="17">
        <v>0</v>
      </c>
      <c r="H50" s="17">
        <v>0</v>
      </c>
    </row>
    <row r="51" spans="1:8" x14ac:dyDescent="0.25">
      <c r="A51" s="67"/>
      <c r="B51" s="68" t="s">
        <v>12</v>
      </c>
      <c r="C51" s="66">
        <f>SUM(C13)</f>
        <v>4377607190</v>
      </c>
      <c r="D51" s="66">
        <f t="shared" ref="D51:H51" si="1">SUM(D13)</f>
        <v>-1101086955.3499999</v>
      </c>
      <c r="E51" s="66">
        <f t="shared" si="1"/>
        <v>3276520234.6499996</v>
      </c>
      <c r="F51" s="66">
        <f t="shared" si="1"/>
        <v>3259227448.0599995</v>
      </c>
      <c r="G51" s="66">
        <f t="shared" si="1"/>
        <v>3221037475.9200001</v>
      </c>
      <c r="H51" s="66">
        <f t="shared" si="1"/>
        <v>0</v>
      </c>
    </row>
  </sheetData>
  <mergeCells count="10">
    <mergeCell ref="A7:H7"/>
    <mergeCell ref="A9:B11"/>
    <mergeCell ref="C9:G9"/>
    <mergeCell ref="H9:H10"/>
    <mergeCell ref="A1:H1"/>
    <mergeCell ref="A2:H2"/>
    <mergeCell ref="A3:H3"/>
    <mergeCell ref="A4:H4"/>
    <mergeCell ref="A5:H5"/>
    <mergeCell ref="A6:H6"/>
  </mergeCells>
  <printOptions horizontalCentered="1"/>
  <pageMargins left="0.39370078740157483" right="0.39370078740157483" top="0.59055118110236227" bottom="0.39370078740157483" header="0.31496062992125984" footer="0.31496062992125984"/>
  <pageSetup paperSize="119" scale="90" firstPageNumber="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opLeftCell="A4" workbookViewId="0">
      <selection activeCell="F13" sqref="F13"/>
    </sheetView>
  </sheetViews>
  <sheetFormatPr baseColWidth="10" defaultRowHeight="15" x14ac:dyDescent="0.25"/>
  <cols>
    <col min="1" max="1" width="9.5703125" customWidth="1"/>
    <col min="2" max="2" width="55.5703125" customWidth="1"/>
    <col min="3" max="3" width="12" customWidth="1"/>
    <col min="4" max="5" width="12.42578125" customWidth="1"/>
    <col min="6" max="6" width="12" customWidth="1"/>
    <col min="7" max="7" width="11.85546875" customWidth="1"/>
    <col min="8" max="8" width="13.140625" customWidth="1"/>
  </cols>
  <sheetData>
    <row r="1" spans="1:8" x14ac:dyDescent="0.25">
      <c r="A1" s="85" t="s">
        <v>1205</v>
      </c>
      <c r="B1" s="86"/>
      <c r="C1" s="86"/>
      <c r="D1" s="86"/>
      <c r="E1" s="86"/>
      <c r="F1" s="86"/>
      <c r="G1" s="86"/>
      <c r="H1" s="87"/>
    </row>
    <row r="2" spans="1:8" x14ac:dyDescent="0.25">
      <c r="A2" s="88" t="s">
        <v>278</v>
      </c>
      <c r="B2" s="89"/>
      <c r="C2" s="89"/>
      <c r="D2" s="89"/>
      <c r="E2" s="89"/>
      <c r="F2" s="89"/>
      <c r="G2" s="89"/>
      <c r="H2" s="90"/>
    </row>
    <row r="3" spans="1:8" x14ac:dyDescent="0.25">
      <c r="A3" s="82" t="s">
        <v>0</v>
      </c>
      <c r="B3" s="83"/>
      <c r="C3" s="83"/>
      <c r="D3" s="83"/>
      <c r="E3" s="83"/>
      <c r="F3" s="83"/>
      <c r="G3" s="83"/>
      <c r="H3" s="84"/>
    </row>
    <row r="4" spans="1:8" x14ac:dyDescent="0.25">
      <c r="A4" s="82" t="s">
        <v>1</v>
      </c>
      <c r="B4" s="83"/>
      <c r="C4" s="83"/>
      <c r="D4" s="83"/>
      <c r="E4" s="83"/>
      <c r="F4" s="83"/>
      <c r="G4" s="83"/>
      <c r="H4" s="84"/>
    </row>
    <row r="5" spans="1:8" x14ac:dyDescent="0.25">
      <c r="A5" s="82" t="s">
        <v>504</v>
      </c>
      <c r="B5" s="83"/>
      <c r="C5" s="83"/>
      <c r="D5" s="83"/>
      <c r="E5" s="83"/>
      <c r="F5" s="83"/>
      <c r="G5" s="83"/>
      <c r="H5" s="84"/>
    </row>
    <row r="6" spans="1:8" s="11" customFormat="1" x14ac:dyDescent="0.25">
      <c r="A6" s="82" t="s">
        <v>1269</v>
      </c>
      <c r="B6" s="83"/>
      <c r="C6" s="83"/>
      <c r="D6" s="83"/>
      <c r="E6" s="83"/>
      <c r="F6" s="83"/>
      <c r="G6" s="83"/>
      <c r="H6" s="84"/>
    </row>
    <row r="7" spans="1:8" x14ac:dyDescent="0.25">
      <c r="A7" s="91" t="s">
        <v>277</v>
      </c>
      <c r="B7" s="92"/>
      <c r="C7" s="92"/>
      <c r="D7" s="92"/>
      <c r="E7" s="92"/>
      <c r="F7" s="92"/>
      <c r="G7" s="92"/>
      <c r="H7" s="93"/>
    </row>
    <row r="8" spans="1:8" ht="12.75" customHeight="1" x14ac:dyDescent="0.25">
      <c r="A8" s="43"/>
      <c r="B8" s="44"/>
      <c r="C8" s="44"/>
      <c r="D8" s="44"/>
      <c r="E8" s="44"/>
      <c r="F8" s="44"/>
      <c r="G8" s="44"/>
      <c r="H8" s="44"/>
    </row>
    <row r="9" spans="1:8" x14ac:dyDescent="0.25">
      <c r="A9" s="94" t="s">
        <v>2</v>
      </c>
      <c r="B9" s="100"/>
      <c r="C9" s="77" t="s">
        <v>3</v>
      </c>
      <c r="D9" s="78"/>
      <c r="E9" s="78"/>
      <c r="F9" s="78"/>
      <c r="G9" s="79"/>
      <c r="H9" s="105" t="s">
        <v>4</v>
      </c>
    </row>
    <row r="10" spans="1:8" ht="36" x14ac:dyDescent="0.25">
      <c r="A10" s="101"/>
      <c r="B10" s="102"/>
      <c r="C10" s="2" t="s">
        <v>5</v>
      </c>
      <c r="D10" s="38" t="s">
        <v>6</v>
      </c>
      <c r="E10" s="2" t="s">
        <v>7</v>
      </c>
      <c r="F10" s="2" t="s">
        <v>8</v>
      </c>
      <c r="G10" s="2" t="s">
        <v>9</v>
      </c>
      <c r="H10" s="105"/>
    </row>
    <row r="11" spans="1:8" x14ac:dyDescent="0.25">
      <c r="A11" s="103"/>
      <c r="B11" s="104"/>
      <c r="C11" s="3">
        <v>1</v>
      </c>
      <c r="D11" s="3">
        <v>2</v>
      </c>
      <c r="E11" s="3" t="s">
        <v>10</v>
      </c>
      <c r="F11" s="3">
        <v>4</v>
      </c>
      <c r="G11" s="3">
        <v>5</v>
      </c>
      <c r="H11" s="3" t="s">
        <v>11</v>
      </c>
    </row>
    <row r="12" spans="1:8" ht="4.9000000000000004" customHeight="1" x14ac:dyDescent="0.25">
      <c r="A12" s="12"/>
      <c r="B12" s="13"/>
      <c r="C12" s="16"/>
      <c r="D12" s="16"/>
      <c r="E12" s="16"/>
      <c r="F12" s="16"/>
      <c r="G12" s="16"/>
      <c r="H12" s="16"/>
    </row>
    <row r="13" spans="1:8" s="15" customFormat="1" x14ac:dyDescent="0.25">
      <c r="A13" s="29" t="s">
        <v>275</v>
      </c>
      <c r="B13" s="31" t="s">
        <v>276</v>
      </c>
      <c r="C13" s="16">
        <f>C14+C26+C30+C32</f>
        <v>589280927</v>
      </c>
      <c r="D13" s="16">
        <f t="shared" ref="D13:H13" si="0">D14+D26+D30+D32</f>
        <v>-324733395.05000001</v>
      </c>
      <c r="E13" s="16">
        <f t="shared" si="0"/>
        <v>264547531.94999999</v>
      </c>
      <c r="F13" s="16">
        <f t="shared" si="0"/>
        <v>264547531.94999999</v>
      </c>
      <c r="G13" s="16">
        <f t="shared" si="0"/>
        <v>232423114.69</v>
      </c>
      <c r="H13" s="16">
        <f t="shared" si="0"/>
        <v>0</v>
      </c>
    </row>
    <row r="14" spans="1:8" s="15" customFormat="1" x14ac:dyDescent="0.25">
      <c r="A14" s="59" t="s">
        <v>64</v>
      </c>
      <c r="B14" s="47" t="s">
        <v>65</v>
      </c>
      <c r="C14" s="48">
        <v>28849496</v>
      </c>
      <c r="D14" s="48">
        <v>1130803.53</v>
      </c>
      <c r="E14" s="48">
        <v>29980299.530000001</v>
      </c>
      <c r="F14" s="48">
        <v>29980299.530000001</v>
      </c>
      <c r="G14" s="48">
        <v>29015882.27</v>
      </c>
      <c r="H14" s="48">
        <v>0</v>
      </c>
    </row>
    <row r="15" spans="1:8" s="15" customFormat="1" x14ac:dyDescent="0.25">
      <c r="A15" s="60" t="s">
        <v>505</v>
      </c>
      <c r="B15" s="50" t="s">
        <v>300</v>
      </c>
      <c r="C15" s="51">
        <v>7910208</v>
      </c>
      <c r="D15" s="51">
        <v>721608.8</v>
      </c>
      <c r="E15" s="51">
        <v>8631816.8000000007</v>
      </c>
      <c r="F15" s="51">
        <v>8631816.8000000007</v>
      </c>
      <c r="G15" s="51">
        <v>8271639.7800000003</v>
      </c>
      <c r="H15" s="51">
        <v>0</v>
      </c>
    </row>
    <row r="16" spans="1:8" s="15" customFormat="1" x14ac:dyDescent="0.25">
      <c r="A16" s="60" t="s">
        <v>506</v>
      </c>
      <c r="B16" s="50" t="s">
        <v>507</v>
      </c>
      <c r="C16" s="51">
        <v>2545284</v>
      </c>
      <c r="D16" s="51">
        <v>114489.39</v>
      </c>
      <c r="E16" s="51">
        <v>2659773.39</v>
      </c>
      <c r="F16" s="51">
        <v>2659773.39</v>
      </c>
      <c r="G16" s="51">
        <v>2599229.23</v>
      </c>
      <c r="H16" s="51">
        <v>0</v>
      </c>
    </row>
    <row r="17" spans="1:8" s="15" customFormat="1" x14ac:dyDescent="0.25">
      <c r="A17" s="60" t="s">
        <v>508</v>
      </c>
      <c r="B17" s="50" t="s">
        <v>509</v>
      </c>
      <c r="C17" s="51">
        <v>1775906</v>
      </c>
      <c r="D17" s="51">
        <v>159642.73000000001</v>
      </c>
      <c r="E17" s="51">
        <v>1935548.73</v>
      </c>
      <c r="F17" s="51">
        <v>1935548.73</v>
      </c>
      <c r="G17" s="51">
        <v>1887957.08</v>
      </c>
      <c r="H17" s="51">
        <v>0</v>
      </c>
    </row>
    <row r="18" spans="1:8" s="15" customFormat="1" x14ac:dyDescent="0.25">
      <c r="A18" s="60" t="s">
        <v>510</v>
      </c>
      <c r="B18" s="50" t="s">
        <v>511</v>
      </c>
      <c r="C18" s="51">
        <v>2161581</v>
      </c>
      <c r="D18" s="51">
        <v>-61492.68</v>
      </c>
      <c r="E18" s="51">
        <v>2100088.3199999998</v>
      </c>
      <c r="F18" s="51">
        <v>2100088.3199999998</v>
      </c>
      <c r="G18" s="51">
        <v>2012257.1</v>
      </c>
      <c r="H18" s="51">
        <v>0</v>
      </c>
    </row>
    <row r="19" spans="1:8" s="15" customFormat="1" x14ac:dyDescent="0.25">
      <c r="A19" s="60" t="s">
        <v>512</v>
      </c>
      <c r="B19" s="50" t="s">
        <v>513</v>
      </c>
      <c r="C19" s="51">
        <v>2802609</v>
      </c>
      <c r="D19" s="51">
        <v>-299718.65999999997</v>
      </c>
      <c r="E19" s="51">
        <v>2502890.34</v>
      </c>
      <c r="F19" s="51">
        <v>2502890.34</v>
      </c>
      <c r="G19" s="51">
        <v>2400672.06</v>
      </c>
      <c r="H19" s="51">
        <v>0</v>
      </c>
    </row>
    <row r="20" spans="1:8" s="15" customFormat="1" x14ac:dyDescent="0.25">
      <c r="A20" s="60" t="s">
        <v>514</v>
      </c>
      <c r="B20" s="50" t="s">
        <v>515</v>
      </c>
      <c r="C20" s="51">
        <v>2610105</v>
      </c>
      <c r="D20" s="51">
        <v>-6415.7</v>
      </c>
      <c r="E20" s="51">
        <v>2603689.2999999998</v>
      </c>
      <c r="F20" s="51">
        <v>2603689.2999999998</v>
      </c>
      <c r="G20" s="51">
        <v>2573600.5499999998</v>
      </c>
      <c r="H20" s="51">
        <v>0</v>
      </c>
    </row>
    <row r="21" spans="1:8" s="15" customFormat="1" x14ac:dyDescent="0.25">
      <c r="A21" s="60" t="s">
        <v>516</v>
      </c>
      <c r="B21" s="50" t="s">
        <v>517</v>
      </c>
      <c r="C21" s="51">
        <v>3995198</v>
      </c>
      <c r="D21" s="51">
        <v>201312.95</v>
      </c>
      <c r="E21" s="51">
        <v>4196510.95</v>
      </c>
      <c r="F21" s="51">
        <v>4196510.95</v>
      </c>
      <c r="G21" s="51">
        <v>4130808.72</v>
      </c>
      <c r="H21" s="51">
        <v>0</v>
      </c>
    </row>
    <row r="22" spans="1:8" s="15" customFormat="1" x14ac:dyDescent="0.25">
      <c r="A22" s="60" t="s">
        <v>518</v>
      </c>
      <c r="B22" s="50" t="s">
        <v>519</v>
      </c>
      <c r="C22" s="51">
        <v>1859561</v>
      </c>
      <c r="D22" s="51">
        <v>-93680.91</v>
      </c>
      <c r="E22" s="51">
        <v>1765880.09</v>
      </c>
      <c r="F22" s="51">
        <v>1765880.09</v>
      </c>
      <c r="G22" s="51">
        <v>1694641.44</v>
      </c>
      <c r="H22" s="51">
        <v>0</v>
      </c>
    </row>
    <row r="23" spans="1:8" s="15" customFormat="1" x14ac:dyDescent="0.25">
      <c r="A23" s="60" t="s">
        <v>520</v>
      </c>
      <c r="B23" s="50" t="s">
        <v>521</v>
      </c>
      <c r="C23" s="51">
        <v>1920549</v>
      </c>
      <c r="D23" s="51">
        <v>-124681.74</v>
      </c>
      <c r="E23" s="51">
        <v>1795867.26</v>
      </c>
      <c r="F23" s="51">
        <v>1795867.26</v>
      </c>
      <c r="G23" s="51">
        <v>1775736.15</v>
      </c>
      <c r="H23" s="51">
        <v>0</v>
      </c>
    </row>
    <row r="24" spans="1:8" s="15" customFormat="1" x14ac:dyDescent="0.25">
      <c r="A24" s="60" t="s">
        <v>522</v>
      </c>
      <c r="B24" s="50" t="s">
        <v>523</v>
      </c>
      <c r="C24" s="51">
        <v>749274</v>
      </c>
      <c r="D24" s="51">
        <v>561734.88</v>
      </c>
      <c r="E24" s="51">
        <v>1311008.8799999999</v>
      </c>
      <c r="F24" s="51">
        <v>1311008.8799999999</v>
      </c>
      <c r="G24" s="51">
        <v>1199663.31</v>
      </c>
      <c r="H24" s="51">
        <v>0</v>
      </c>
    </row>
    <row r="25" spans="1:8" s="15" customFormat="1" x14ac:dyDescent="0.25">
      <c r="A25" s="60" t="s">
        <v>524</v>
      </c>
      <c r="B25" s="50" t="s">
        <v>525</v>
      </c>
      <c r="C25" s="51">
        <v>519221</v>
      </c>
      <c r="D25" s="51">
        <v>-41995.53</v>
      </c>
      <c r="E25" s="51">
        <v>477225.47</v>
      </c>
      <c r="F25" s="51">
        <v>477225.47</v>
      </c>
      <c r="G25" s="51">
        <v>469676.85</v>
      </c>
      <c r="H25" s="51">
        <v>0</v>
      </c>
    </row>
    <row r="26" spans="1:8" s="15" customFormat="1" x14ac:dyDescent="0.25">
      <c r="A26" s="59" t="s">
        <v>66</v>
      </c>
      <c r="B26" s="47" t="s">
        <v>67</v>
      </c>
      <c r="C26" s="48">
        <v>469610000</v>
      </c>
      <c r="D26" s="48">
        <v>-278684767.57999998</v>
      </c>
      <c r="E26" s="48">
        <v>190925232.41999999</v>
      </c>
      <c r="F26" s="48">
        <v>190925232.41999999</v>
      </c>
      <c r="G26" s="48">
        <v>159865232.41999999</v>
      </c>
      <c r="H26" s="48">
        <v>0</v>
      </c>
    </row>
    <row r="27" spans="1:8" s="15" customFormat="1" x14ac:dyDescent="0.25">
      <c r="A27" s="60" t="s">
        <v>526</v>
      </c>
      <c r="B27" s="50" t="s">
        <v>67</v>
      </c>
      <c r="C27" s="51">
        <v>429610000</v>
      </c>
      <c r="D27" s="51">
        <v>-282734000.56999999</v>
      </c>
      <c r="E27" s="51">
        <v>146875999.43000001</v>
      </c>
      <c r="F27" s="51">
        <v>146875999.43000001</v>
      </c>
      <c r="G27" s="51">
        <v>116325999.43000001</v>
      </c>
      <c r="H27" s="51">
        <v>0</v>
      </c>
    </row>
    <row r="28" spans="1:8" s="15" customFormat="1" x14ac:dyDescent="0.25">
      <c r="A28" s="60" t="s">
        <v>527</v>
      </c>
      <c r="B28" s="50" t="s">
        <v>528</v>
      </c>
      <c r="C28" s="51">
        <v>40000000</v>
      </c>
      <c r="D28" s="51">
        <v>-20000000</v>
      </c>
      <c r="E28" s="51">
        <v>20000000</v>
      </c>
      <c r="F28" s="51">
        <v>20000000</v>
      </c>
      <c r="G28" s="51">
        <v>19490000</v>
      </c>
      <c r="H28" s="51">
        <v>0</v>
      </c>
    </row>
    <row r="29" spans="1:8" s="15" customFormat="1" x14ac:dyDescent="0.25">
      <c r="A29" s="60" t="s">
        <v>529</v>
      </c>
      <c r="B29" s="50" t="s">
        <v>530</v>
      </c>
      <c r="C29" s="51">
        <v>0</v>
      </c>
      <c r="D29" s="51">
        <v>24049232.989999998</v>
      </c>
      <c r="E29" s="51">
        <v>24049232.989999998</v>
      </c>
      <c r="F29" s="51">
        <v>24049232.989999998</v>
      </c>
      <c r="G29" s="51">
        <v>24049232.989999998</v>
      </c>
      <c r="H29" s="51">
        <v>0</v>
      </c>
    </row>
    <row r="30" spans="1:8" s="15" customFormat="1" x14ac:dyDescent="0.25">
      <c r="A30" s="59" t="s">
        <v>68</v>
      </c>
      <c r="B30" s="47" t="s">
        <v>69</v>
      </c>
      <c r="C30" s="48">
        <v>90000000</v>
      </c>
      <c r="D30" s="48">
        <v>-46358000</v>
      </c>
      <c r="E30" s="48">
        <v>43642000</v>
      </c>
      <c r="F30" s="48">
        <v>43642000</v>
      </c>
      <c r="G30" s="48">
        <v>43542000</v>
      </c>
      <c r="H30" s="48">
        <v>0</v>
      </c>
    </row>
    <row r="31" spans="1:8" s="15" customFormat="1" x14ac:dyDescent="0.25">
      <c r="A31" s="60" t="s">
        <v>531</v>
      </c>
      <c r="B31" s="50" t="s">
        <v>532</v>
      </c>
      <c r="C31" s="51">
        <v>90000000</v>
      </c>
      <c r="D31" s="51">
        <v>-46358000</v>
      </c>
      <c r="E31" s="51">
        <v>43642000</v>
      </c>
      <c r="F31" s="51">
        <v>43642000</v>
      </c>
      <c r="G31" s="51">
        <v>43542000</v>
      </c>
      <c r="H31" s="51">
        <v>0</v>
      </c>
    </row>
    <row r="32" spans="1:8" s="15" customFormat="1" x14ac:dyDescent="0.25">
      <c r="A32" s="59" t="s">
        <v>70</v>
      </c>
      <c r="B32" s="47" t="s">
        <v>71</v>
      </c>
      <c r="C32" s="48">
        <v>821431</v>
      </c>
      <c r="D32" s="48">
        <v>-821431</v>
      </c>
      <c r="E32" s="48">
        <v>0</v>
      </c>
      <c r="F32" s="48">
        <v>0</v>
      </c>
      <c r="G32" s="48">
        <v>0</v>
      </c>
      <c r="H32" s="48">
        <v>0</v>
      </c>
    </row>
    <row r="33" spans="1:8" s="15" customFormat="1" x14ac:dyDescent="0.25">
      <c r="A33" s="60" t="s">
        <v>533</v>
      </c>
      <c r="B33" s="50" t="s">
        <v>71</v>
      </c>
      <c r="C33" s="51">
        <v>821431</v>
      </c>
      <c r="D33" s="51">
        <v>-821431</v>
      </c>
      <c r="E33" s="51">
        <v>0</v>
      </c>
      <c r="F33" s="51">
        <v>0</v>
      </c>
      <c r="G33" s="51">
        <v>0</v>
      </c>
      <c r="H33" s="51">
        <v>0</v>
      </c>
    </row>
    <row r="34" spans="1:8" s="15" customFormat="1" x14ac:dyDescent="0.25">
      <c r="A34" s="4"/>
      <c r="B34" s="28"/>
      <c r="C34" s="6"/>
      <c r="D34" s="6"/>
      <c r="E34" s="6"/>
      <c r="F34" s="6"/>
      <c r="G34" s="6"/>
      <c r="H34" s="6"/>
    </row>
    <row r="35" spans="1:8" x14ac:dyDescent="0.25">
      <c r="A35" s="7"/>
      <c r="B35" s="8" t="s">
        <v>12</v>
      </c>
      <c r="C35" s="10">
        <f>SUM(C13)</f>
        <v>589280927</v>
      </c>
      <c r="D35" s="10">
        <f t="shared" ref="D35:H35" si="1">SUM(D13)</f>
        <v>-324733395.05000001</v>
      </c>
      <c r="E35" s="10">
        <f t="shared" si="1"/>
        <v>264547531.94999999</v>
      </c>
      <c r="F35" s="10">
        <f t="shared" si="1"/>
        <v>264547531.94999999</v>
      </c>
      <c r="G35" s="10">
        <f t="shared" si="1"/>
        <v>232423114.69</v>
      </c>
      <c r="H35" s="10">
        <f t="shared" si="1"/>
        <v>0</v>
      </c>
    </row>
  </sheetData>
  <mergeCells count="10">
    <mergeCell ref="A7:H7"/>
    <mergeCell ref="A9:B11"/>
    <mergeCell ref="C9:G9"/>
    <mergeCell ref="H9:H10"/>
    <mergeCell ref="A1:H1"/>
    <mergeCell ref="A2:H2"/>
    <mergeCell ref="A3:H3"/>
    <mergeCell ref="A4:H4"/>
    <mergeCell ref="A5:H5"/>
    <mergeCell ref="A6:H6"/>
  </mergeCells>
  <printOptions horizontalCentered="1"/>
  <pageMargins left="0.39370078740157483" right="0.39370078740157483" top="0.59055118110236227" bottom="0.39370078740157483" header="0.31496062992125984" footer="0.31496062992125984"/>
  <pageSetup scale="90" firstPageNumber="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workbookViewId="0">
      <selection activeCell="A54" sqref="A12:A54"/>
    </sheetView>
  </sheetViews>
  <sheetFormatPr baseColWidth="10" defaultRowHeight="15" x14ac:dyDescent="0.25"/>
  <cols>
    <col min="1" max="1" width="9.5703125" customWidth="1"/>
    <col min="2" max="2" width="55.5703125" customWidth="1"/>
    <col min="3" max="3" width="12" customWidth="1"/>
    <col min="4" max="5" width="12.42578125" customWidth="1"/>
    <col min="6" max="6" width="12" customWidth="1"/>
    <col min="7" max="7" width="11.85546875" customWidth="1"/>
    <col min="8" max="8" width="13.140625" customWidth="1"/>
  </cols>
  <sheetData>
    <row r="1" spans="1:8" x14ac:dyDescent="0.25">
      <c r="A1" s="85" t="s">
        <v>1205</v>
      </c>
      <c r="B1" s="86"/>
      <c r="C1" s="86"/>
      <c r="D1" s="86"/>
      <c r="E1" s="86"/>
      <c r="F1" s="86"/>
      <c r="G1" s="86"/>
      <c r="H1" s="87"/>
    </row>
    <row r="2" spans="1:8" x14ac:dyDescent="0.25">
      <c r="A2" s="88" t="s">
        <v>278</v>
      </c>
      <c r="B2" s="89"/>
      <c r="C2" s="89"/>
      <c r="D2" s="89"/>
      <c r="E2" s="89"/>
      <c r="F2" s="89"/>
      <c r="G2" s="89"/>
      <c r="H2" s="90"/>
    </row>
    <row r="3" spans="1:8" x14ac:dyDescent="0.25">
      <c r="A3" s="82" t="s">
        <v>0</v>
      </c>
      <c r="B3" s="83"/>
      <c r="C3" s="83"/>
      <c r="D3" s="83"/>
      <c r="E3" s="83"/>
      <c r="F3" s="83"/>
      <c r="G3" s="83"/>
      <c r="H3" s="84"/>
    </row>
    <row r="4" spans="1:8" x14ac:dyDescent="0.25">
      <c r="A4" s="82" t="s">
        <v>1</v>
      </c>
      <c r="B4" s="83"/>
      <c r="C4" s="83"/>
      <c r="D4" s="83"/>
      <c r="E4" s="83"/>
      <c r="F4" s="83"/>
      <c r="G4" s="83"/>
      <c r="H4" s="84"/>
    </row>
    <row r="5" spans="1:8" x14ac:dyDescent="0.25">
      <c r="A5" s="82" t="s">
        <v>586</v>
      </c>
      <c r="B5" s="83"/>
      <c r="C5" s="83"/>
      <c r="D5" s="83"/>
      <c r="E5" s="83"/>
      <c r="F5" s="83"/>
      <c r="G5" s="83"/>
      <c r="H5" s="84"/>
    </row>
    <row r="6" spans="1:8" s="11" customFormat="1" x14ac:dyDescent="0.25">
      <c r="A6" s="82" t="s">
        <v>1269</v>
      </c>
      <c r="B6" s="83"/>
      <c r="C6" s="83"/>
      <c r="D6" s="83"/>
      <c r="E6" s="83"/>
      <c r="F6" s="83"/>
      <c r="G6" s="83"/>
      <c r="H6" s="84"/>
    </row>
    <row r="7" spans="1:8" x14ac:dyDescent="0.25">
      <c r="A7" s="91" t="s">
        <v>277</v>
      </c>
      <c r="B7" s="92"/>
      <c r="C7" s="92"/>
      <c r="D7" s="92"/>
      <c r="E7" s="92"/>
      <c r="F7" s="92"/>
      <c r="G7" s="92"/>
      <c r="H7" s="93"/>
    </row>
    <row r="8" spans="1:8" ht="12.75" customHeight="1" x14ac:dyDescent="0.25">
      <c r="A8" s="1"/>
      <c r="B8" s="1"/>
      <c r="C8" s="1"/>
      <c r="D8" s="1"/>
      <c r="E8" s="1"/>
      <c r="F8" s="1"/>
      <c r="G8" s="1"/>
      <c r="H8" s="1"/>
    </row>
    <row r="9" spans="1:8" x14ac:dyDescent="0.25">
      <c r="A9" s="94" t="s">
        <v>2</v>
      </c>
      <c r="B9" s="100"/>
      <c r="C9" s="77" t="s">
        <v>3</v>
      </c>
      <c r="D9" s="78"/>
      <c r="E9" s="78"/>
      <c r="F9" s="78"/>
      <c r="G9" s="79"/>
      <c r="H9" s="105" t="s">
        <v>4</v>
      </c>
    </row>
    <row r="10" spans="1:8" ht="36" x14ac:dyDescent="0.25">
      <c r="A10" s="101"/>
      <c r="B10" s="102"/>
      <c r="C10" s="2" t="s">
        <v>5</v>
      </c>
      <c r="D10" s="21" t="s">
        <v>6</v>
      </c>
      <c r="E10" s="2" t="s">
        <v>7</v>
      </c>
      <c r="F10" s="2" t="s">
        <v>8</v>
      </c>
      <c r="G10" s="2" t="s">
        <v>9</v>
      </c>
      <c r="H10" s="105"/>
    </row>
    <row r="11" spans="1:8" x14ac:dyDescent="0.25">
      <c r="A11" s="103"/>
      <c r="B11" s="104"/>
      <c r="C11" s="3">
        <v>1</v>
      </c>
      <c r="D11" s="3">
        <v>2</v>
      </c>
      <c r="E11" s="3" t="s">
        <v>10</v>
      </c>
      <c r="F11" s="3">
        <v>4</v>
      </c>
      <c r="G11" s="3">
        <v>5</v>
      </c>
      <c r="H11" s="3" t="s">
        <v>11</v>
      </c>
    </row>
    <row r="12" spans="1:8" ht="4.9000000000000004" customHeight="1" x14ac:dyDescent="0.25">
      <c r="A12" s="12"/>
      <c r="B12" s="13"/>
      <c r="C12" s="16"/>
      <c r="D12" s="16"/>
      <c r="E12" s="16"/>
      <c r="F12" s="16"/>
      <c r="G12" s="16"/>
      <c r="H12" s="16"/>
    </row>
    <row r="13" spans="1:8" s="15" customFormat="1" x14ac:dyDescent="0.25">
      <c r="A13" s="29" t="s">
        <v>275</v>
      </c>
      <c r="B13" s="31" t="s">
        <v>276</v>
      </c>
      <c r="C13" s="16">
        <f>C14+C27+C33+C39+C41+C51</f>
        <v>473893212</v>
      </c>
      <c r="D13" s="16">
        <f t="shared" ref="D13:H13" si="0">D14+D27+D33+D39+D41+D51</f>
        <v>1200283437.3</v>
      </c>
      <c r="E13" s="16">
        <f t="shared" si="0"/>
        <v>1674176649.3</v>
      </c>
      <c r="F13" s="16">
        <f>F14+F27+F33+F39+F41+F52</f>
        <v>1638643860.24</v>
      </c>
      <c r="G13" s="16">
        <f t="shared" si="0"/>
        <v>1551962261.0700002</v>
      </c>
      <c r="H13" s="16">
        <f t="shared" si="0"/>
        <v>0</v>
      </c>
    </row>
    <row r="14" spans="1:8" s="15" customFormat="1" x14ac:dyDescent="0.25">
      <c r="A14" s="59" t="s">
        <v>72</v>
      </c>
      <c r="B14" s="47" t="s">
        <v>73</v>
      </c>
      <c r="C14" s="48">
        <v>68741315</v>
      </c>
      <c r="D14" s="48">
        <v>-9571601.2699999996</v>
      </c>
      <c r="E14" s="16">
        <v>59169713.729999997</v>
      </c>
      <c r="F14" s="48">
        <v>59169713.729999997</v>
      </c>
      <c r="G14" s="48">
        <v>58016712.740000002</v>
      </c>
      <c r="H14" s="48">
        <v>0</v>
      </c>
    </row>
    <row r="15" spans="1:8" s="15" customFormat="1" x14ac:dyDescent="0.25">
      <c r="A15" s="60" t="s">
        <v>534</v>
      </c>
      <c r="B15" s="50" t="s">
        <v>300</v>
      </c>
      <c r="C15" s="51">
        <v>5398692</v>
      </c>
      <c r="D15" s="51">
        <v>4345101.9000000004</v>
      </c>
      <c r="E15" s="48">
        <v>9743793.9000000004</v>
      </c>
      <c r="F15" s="51">
        <v>9743793.9000000004</v>
      </c>
      <c r="G15" s="51">
        <v>9074142.1699999999</v>
      </c>
      <c r="H15" s="51">
        <v>0</v>
      </c>
    </row>
    <row r="16" spans="1:8" s="15" customFormat="1" x14ac:dyDescent="0.25">
      <c r="A16" s="60" t="s">
        <v>535</v>
      </c>
      <c r="B16" s="50" t="s">
        <v>536</v>
      </c>
      <c r="C16" s="51">
        <v>14385054</v>
      </c>
      <c r="D16" s="51">
        <v>-9781607.1400000006</v>
      </c>
      <c r="E16" s="51">
        <v>4603446.8600000003</v>
      </c>
      <c r="F16" s="51">
        <v>4603446.8600000003</v>
      </c>
      <c r="G16" s="51">
        <v>4547486.45</v>
      </c>
      <c r="H16" s="51">
        <v>0</v>
      </c>
    </row>
    <row r="17" spans="1:8" s="15" customFormat="1" x14ac:dyDescent="0.25">
      <c r="A17" s="60" t="s">
        <v>537</v>
      </c>
      <c r="B17" s="50" t="s">
        <v>538</v>
      </c>
      <c r="C17" s="51">
        <v>8879480</v>
      </c>
      <c r="D17" s="51">
        <v>-525564.59</v>
      </c>
      <c r="E17" s="51">
        <v>8353915.4100000001</v>
      </c>
      <c r="F17" s="51">
        <v>8353915.4100000001</v>
      </c>
      <c r="G17" s="51">
        <v>8057099.3700000001</v>
      </c>
      <c r="H17" s="51">
        <v>0</v>
      </c>
    </row>
    <row r="18" spans="1:8" s="15" customFormat="1" x14ac:dyDescent="0.25">
      <c r="A18" s="60" t="s">
        <v>539</v>
      </c>
      <c r="B18" s="50" t="s">
        <v>540</v>
      </c>
      <c r="C18" s="51">
        <v>4594247</v>
      </c>
      <c r="D18" s="51">
        <v>-67013.22</v>
      </c>
      <c r="E18" s="51">
        <v>4527233.78</v>
      </c>
      <c r="F18" s="51">
        <v>4527233.78</v>
      </c>
      <c r="G18" s="51">
        <v>4521309.5</v>
      </c>
      <c r="H18" s="51">
        <v>0</v>
      </c>
    </row>
    <row r="19" spans="1:8" s="15" customFormat="1" x14ac:dyDescent="0.25">
      <c r="A19" s="60" t="s">
        <v>541</v>
      </c>
      <c r="B19" s="50" t="s">
        <v>542</v>
      </c>
      <c r="C19" s="51">
        <v>11410337</v>
      </c>
      <c r="D19" s="51">
        <v>-3356129.78</v>
      </c>
      <c r="E19" s="51">
        <v>8054207.2199999997</v>
      </c>
      <c r="F19" s="51">
        <v>8054207.2199999997</v>
      </c>
      <c r="G19" s="51">
        <v>8009188.9699999997</v>
      </c>
      <c r="H19" s="51">
        <v>0</v>
      </c>
    </row>
    <row r="20" spans="1:8" s="15" customFormat="1" x14ac:dyDescent="0.25">
      <c r="A20" s="60" t="s">
        <v>543</v>
      </c>
      <c r="B20" s="50" t="s">
        <v>544</v>
      </c>
      <c r="C20" s="51">
        <v>15163239</v>
      </c>
      <c r="D20" s="51">
        <v>-1883186.54</v>
      </c>
      <c r="E20" s="51">
        <v>13280052.460000001</v>
      </c>
      <c r="F20" s="51">
        <v>13280052.460000001</v>
      </c>
      <c r="G20" s="51">
        <v>13220883.810000001</v>
      </c>
      <c r="H20" s="51">
        <v>0</v>
      </c>
    </row>
    <row r="21" spans="1:8" s="15" customFormat="1" x14ac:dyDescent="0.25">
      <c r="A21" s="60" t="s">
        <v>545</v>
      </c>
      <c r="B21" s="50" t="s">
        <v>546</v>
      </c>
      <c r="C21" s="51">
        <v>2183639</v>
      </c>
      <c r="D21" s="51">
        <v>-562469.92000000004</v>
      </c>
      <c r="E21" s="51">
        <v>1621169.08</v>
      </c>
      <c r="F21" s="51">
        <v>1621169.08</v>
      </c>
      <c r="G21" s="51">
        <v>1618050.42</v>
      </c>
      <c r="H21" s="51">
        <v>0</v>
      </c>
    </row>
    <row r="22" spans="1:8" s="15" customFormat="1" x14ac:dyDescent="0.25">
      <c r="A22" s="60" t="s">
        <v>547</v>
      </c>
      <c r="B22" s="50" t="s">
        <v>548</v>
      </c>
      <c r="C22" s="51">
        <v>908039</v>
      </c>
      <c r="D22" s="51">
        <v>-792086.42</v>
      </c>
      <c r="E22" s="51">
        <v>115952.58</v>
      </c>
      <c r="F22" s="51">
        <v>115952.58</v>
      </c>
      <c r="G22" s="51">
        <v>113285</v>
      </c>
      <c r="H22" s="51">
        <v>0</v>
      </c>
    </row>
    <row r="23" spans="1:8" s="15" customFormat="1" x14ac:dyDescent="0.25">
      <c r="A23" s="60" t="s">
        <v>549</v>
      </c>
      <c r="B23" s="50" t="s">
        <v>550</v>
      </c>
      <c r="C23" s="51">
        <v>479393</v>
      </c>
      <c r="D23" s="51">
        <v>-67807.77</v>
      </c>
      <c r="E23" s="51">
        <v>411585.23</v>
      </c>
      <c r="F23" s="51">
        <v>411585.23</v>
      </c>
      <c r="G23" s="51">
        <v>411585.23</v>
      </c>
      <c r="H23" s="51">
        <v>0</v>
      </c>
    </row>
    <row r="24" spans="1:8" s="15" customFormat="1" x14ac:dyDescent="0.25">
      <c r="A24" s="60" t="s">
        <v>551</v>
      </c>
      <c r="B24" s="50" t="s">
        <v>552</v>
      </c>
      <c r="C24" s="51">
        <v>948453</v>
      </c>
      <c r="D24" s="51">
        <v>3797892.49</v>
      </c>
      <c r="E24" s="51">
        <v>4746345.49</v>
      </c>
      <c r="F24" s="51">
        <v>4746345.49</v>
      </c>
      <c r="G24" s="51">
        <v>4736818.6399999997</v>
      </c>
      <c r="H24" s="51">
        <v>0</v>
      </c>
    </row>
    <row r="25" spans="1:8" s="15" customFormat="1" x14ac:dyDescent="0.25">
      <c r="A25" s="60" t="s">
        <v>553</v>
      </c>
      <c r="B25" s="50" t="s">
        <v>554</v>
      </c>
      <c r="C25" s="51">
        <v>2867695</v>
      </c>
      <c r="D25" s="51">
        <v>-485669.29</v>
      </c>
      <c r="E25" s="51">
        <v>2382025.71</v>
      </c>
      <c r="F25" s="51">
        <v>2382025.71</v>
      </c>
      <c r="G25" s="51">
        <v>2376877.17</v>
      </c>
      <c r="H25" s="51">
        <v>0</v>
      </c>
    </row>
    <row r="26" spans="1:8" s="15" customFormat="1" x14ac:dyDescent="0.25">
      <c r="A26" s="60" t="s">
        <v>555</v>
      </c>
      <c r="B26" s="50" t="s">
        <v>556</v>
      </c>
      <c r="C26" s="51">
        <v>1523047</v>
      </c>
      <c r="D26" s="51">
        <v>-193060.99</v>
      </c>
      <c r="E26" s="51">
        <v>1329986.01</v>
      </c>
      <c r="F26" s="51">
        <v>1329986.01</v>
      </c>
      <c r="G26" s="51">
        <v>1329986.01</v>
      </c>
      <c r="H26" s="51">
        <v>0</v>
      </c>
    </row>
    <row r="27" spans="1:8" s="15" customFormat="1" x14ac:dyDescent="0.25">
      <c r="A27" s="59" t="s">
        <v>74</v>
      </c>
      <c r="B27" s="47" t="s">
        <v>75</v>
      </c>
      <c r="C27" s="48">
        <v>58829884</v>
      </c>
      <c r="D27" s="48">
        <v>55525820.369999997</v>
      </c>
      <c r="E27" s="51">
        <v>114355704.37</v>
      </c>
      <c r="F27" s="48">
        <v>114355704.37</v>
      </c>
      <c r="G27" s="48">
        <v>100424658.89</v>
      </c>
      <c r="H27" s="48">
        <v>0</v>
      </c>
    </row>
    <row r="28" spans="1:8" s="15" customFormat="1" x14ac:dyDescent="0.25">
      <c r="A28" s="60" t="s">
        <v>557</v>
      </c>
      <c r="B28" s="50" t="s">
        <v>558</v>
      </c>
      <c r="C28" s="51">
        <v>58829884</v>
      </c>
      <c r="D28" s="51">
        <v>-19117077.850000001</v>
      </c>
      <c r="E28" s="48">
        <v>39712806.149999999</v>
      </c>
      <c r="F28" s="51">
        <v>39712806.149999999</v>
      </c>
      <c r="G28" s="51">
        <v>25781760.670000002</v>
      </c>
      <c r="H28" s="51">
        <v>0</v>
      </c>
    </row>
    <row r="29" spans="1:8" s="15" customFormat="1" x14ac:dyDescent="0.25">
      <c r="A29" s="60" t="s">
        <v>559</v>
      </c>
      <c r="B29" s="50" t="s">
        <v>560</v>
      </c>
      <c r="C29" s="51">
        <v>0</v>
      </c>
      <c r="D29" s="51">
        <v>2235540.88</v>
      </c>
      <c r="E29" s="51">
        <v>2235540.88</v>
      </c>
      <c r="F29" s="51">
        <v>2235540.88</v>
      </c>
      <c r="G29" s="51">
        <v>2235540.88</v>
      </c>
      <c r="H29" s="51">
        <v>0</v>
      </c>
    </row>
    <row r="30" spans="1:8" s="15" customFormat="1" x14ac:dyDescent="0.25">
      <c r="A30" s="60" t="s">
        <v>561</v>
      </c>
      <c r="B30" s="50" t="s">
        <v>562</v>
      </c>
      <c r="C30" s="51">
        <v>0</v>
      </c>
      <c r="D30" s="51">
        <v>6541837.8300000001</v>
      </c>
      <c r="E30" s="51">
        <v>6541837.8300000001</v>
      </c>
      <c r="F30" s="51">
        <v>6541837.8300000001</v>
      </c>
      <c r="G30" s="51">
        <v>6541837.8300000001</v>
      </c>
      <c r="H30" s="51">
        <v>0</v>
      </c>
    </row>
    <row r="31" spans="1:8" s="15" customFormat="1" x14ac:dyDescent="0.25">
      <c r="A31" s="60" t="s">
        <v>563</v>
      </c>
      <c r="B31" s="50" t="s">
        <v>564</v>
      </c>
      <c r="C31" s="51">
        <v>0</v>
      </c>
      <c r="D31" s="51">
        <v>46365519.509999998</v>
      </c>
      <c r="E31" s="51">
        <v>46365519.509999998</v>
      </c>
      <c r="F31" s="51">
        <v>46365519.509999998</v>
      </c>
      <c r="G31" s="51">
        <v>46365519.509999998</v>
      </c>
      <c r="H31" s="51">
        <v>0</v>
      </c>
    </row>
    <row r="32" spans="1:8" s="15" customFormat="1" x14ac:dyDescent="0.25">
      <c r="A32" s="60" t="s">
        <v>1216</v>
      </c>
      <c r="B32" s="50" t="s">
        <v>1217</v>
      </c>
      <c r="C32" s="51">
        <v>0</v>
      </c>
      <c r="D32" s="51">
        <v>19500000</v>
      </c>
      <c r="E32" s="51">
        <v>19500000</v>
      </c>
      <c r="F32" s="51">
        <v>19500000</v>
      </c>
      <c r="G32" s="51">
        <v>19500000</v>
      </c>
      <c r="H32" s="51">
        <v>0</v>
      </c>
    </row>
    <row r="33" spans="1:8" s="15" customFormat="1" x14ac:dyDescent="0.25">
      <c r="A33" s="59" t="s">
        <v>76</v>
      </c>
      <c r="B33" s="47" t="s">
        <v>46</v>
      </c>
      <c r="C33" s="48">
        <v>152325702</v>
      </c>
      <c r="D33" s="48">
        <v>-97841413.980000004</v>
      </c>
      <c r="E33" s="51">
        <v>54484288.020000003</v>
      </c>
      <c r="F33" s="48">
        <v>54484288.020000003</v>
      </c>
      <c r="G33" s="48">
        <v>45485504.719999999</v>
      </c>
      <c r="H33" s="48">
        <v>0</v>
      </c>
    </row>
    <row r="34" spans="1:8" s="15" customFormat="1" x14ac:dyDescent="0.25">
      <c r="A34" s="60" t="s">
        <v>565</v>
      </c>
      <c r="B34" s="50" t="s">
        <v>566</v>
      </c>
      <c r="C34" s="51">
        <v>40717543</v>
      </c>
      <c r="D34" s="51">
        <v>-28952703.27</v>
      </c>
      <c r="E34" s="48">
        <v>11764839.73</v>
      </c>
      <c r="F34" s="51">
        <v>11764839.73</v>
      </c>
      <c r="G34" s="51">
        <v>9854443.9399999995</v>
      </c>
      <c r="H34" s="51">
        <v>0</v>
      </c>
    </row>
    <row r="35" spans="1:8" s="15" customFormat="1" x14ac:dyDescent="0.25">
      <c r="A35" s="60" t="s">
        <v>567</v>
      </c>
      <c r="B35" s="50" t="s">
        <v>568</v>
      </c>
      <c r="C35" s="51">
        <v>37506717</v>
      </c>
      <c r="D35" s="51">
        <v>-28861336.059999999</v>
      </c>
      <c r="E35" s="51">
        <v>8645380.9399999995</v>
      </c>
      <c r="F35" s="51">
        <v>8645380.9399999995</v>
      </c>
      <c r="G35" s="51">
        <v>5292077.76</v>
      </c>
      <c r="H35" s="51">
        <v>0</v>
      </c>
    </row>
    <row r="36" spans="1:8" s="15" customFormat="1" x14ac:dyDescent="0.25">
      <c r="A36" s="60" t="s">
        <v>569</v>
      </c>
      <c r="B36" s="50" t="s">
        <v>570</v>
      </c>
      <c r="C36" s="51">
        <v>74101442</v>
      </c>
      <c r="D36" s="51">
        <v>-64463938.399999999</v>
      </c>
      <c r="E36" s="51">
        <v>9637503.5999999996</v>
      </c>
      <c r="F36" s="51">
        <v>9637503.5999999996</v>
      </c>
      <c r="G36" s="51">
        <v>9637503.5999999996</v>
      </c>
      <c r="H36" s="51">
        <v>0</v>
      </c>
    </row>
    <row r="37" spans="1:8" s="15" customFormat="1" x14ac:dyDescent="0.25">
      <c r="A37" s="60" t="s">
        <v>571</v>
      </c>
      <c r="B37" s="50" t="s">
        <v>572</v>
      </c>
      <c r="C37" s="51">
        <v>0</v>
      </c>
      <c r="D37" s="51">
        <v>19060777.77</v>
      </c>
      <c r="E37" s="51">
        <v>19060777.77</v>
      </c>
      <c r="F37" s="51">
        <v>19060777.77</v>
      </c>
      <c r="G37" s="51">
        <v>16579435.779999999</v>
      </c>
      <c r="H37" s="51">
        <v>0</v>
      </c>
    </row>
    <row r="38" spans="1:8" s="15" customFormat="1" x14ac:dyDescent="0.25">
      <c r="A38" s="60" t="s">
        <v>573</v>
      </c>
      <c r="B38" s="50" t="s">
        <v>574</v>
      </c>
      <c r="C38" s="51">
        <v>0</v>
      </c>
      <c r="D38" s="51">
        <v>5375785.9800000004</v>
      </c>
      <c r="E38" s="51">
        <v>5375785.9800000004</v>
      </c>
      <c r="F38" s="51">
        <v>5375785.9800000004</v>
      </c>
      <c r="G38" s="51">
        <v>4122043.64</v>
      </c>
      <c r="H38" s="51">
        <v>0</v>
      </c>
    </row>
    <row r="39" spans="1:8" s="15" customFormat="1" x14ac:dyDescent="0.25">
      <c r="A39" s="59" t="s">
        <v>77</v>
      </c>
      <c r="B39" s="47" t="s">
        <v>30</v>
      </c>
      <c r="C39" s="48">
        <v>193996311</v>
      </c>
      <c r="D39" s="48">
        <v>188832477.63999999</v>
      </c>
      <c r="E39" s="51">
        <v>382828788.63999999</v>
      </c>
      <c r="F39" s="48">
        <v>382828788.63999999</v>
      </c>
      <c r="G39" s="48">
        <v>382828788.63999999</v>
      </c>
      <c r="H39" s="48">
        <v>0</v>
      </c>
    </row>
    <row r="40" spans="1:8" s="15" customFormat="1" x14ac:dyDescent="0.25">
      <c r="A40" s="60" t="s">
        <v>575</v>
      </c>
      <c r="B40" s="50" t="s">
        <v>576</v>
      </c>
      <c r="C40" s="51">
        <v>193996311</v>
      </c>
      <c r="D40" s="51">
        <v>188832477.63999999</v>
      </c>
      <c r="E40" s="48">
        <v>382828788.63999999</v>
      </c>
      <c r="F40" s="51">
        <v>382828788.63999999</v>
      </c>
      <c r="G40" s="51">
        <v>382828788.63999999</v>
      </c>
      <c r="H40" s="51">
        <v>0</v>
      </c>
    </row>
    <row r="41" spans="1:8" s="15" customFormat="1" x14ac:dyDescent="0.25">
      <c r="A41" s="74" t="s">
        <v>78</v>
      </c>
      <c r="B41" s="73" t="s">
        <v>79</v>
      </c>
      <c r="C41" s="72">
        <v>0</v>
      </c>
      <c r="D41" s="72">
        <v>1027805365.48</v>
      </c>
      <c r="E41" s="54">
        <v>1027805365.48</v>
      </c>
      <c r="F41" s="72">
        <v>1027805365.48</v>
      </c>
      <c r="G41" s="72">
        <v>930949186.13999999</v>
      </c>
      <c r="H41" s="72">
        <v>0</v>
      </c>
    </row>
    <row r="42" spans="1:8" s="15" customFormat="1" x14ac:dyDescent="0.25">
      <c r="A42" s="60" t="s">
        <v>1218</v>
      </c>
      <c r="B42" s="50" t="s">
        <v>1219</v>
      </c>
      <c r="C42" s="51">
        <v>0</v>
      </c>
      <c r="D42" s="51">
        <v>51066047.520000003</v>
      </c>
      <c r="E42" s="48">
        <v>51066047.520000003</v>
      </c>
      <c r="F42" s="51">
        <v>51066047.520000003</v>
      </c>
      <c r="G42" s="51">
        <v>42991000</v>
      </c>
      <c r="H42" s="51">
        <v>0</v>
      </c>
    </row>
    <row r="43" spans="1:8" s="15" customFormat="1" x14ac:dyDescent="0.25">
      <c r="A43" s="60" t="s">
        <v>1220</v>
      </c>
      <c r="B43" s="50" t="s">
        <v>1221</v>
      </c>
      <c r="C43" s="51">
        <v>0</v>
      </c>
      <c r="D43" s="51">
        <v>151444044.59999999</v>
      </c>
      <c r="E43" s="51">
        <v>151444044.59999999</v>
      </c>
      <c r="F43" s="51">
        <v>151444044.59999999</v>
      </c>
      <c r="G43" s="51">
        <v>102422459.13</v>
      </c>
      <c r="H43" s="51">
        <v>0</v>
      </c>
    </row>
    <row r="44" spans="1:8" s="15" customFormat="1" x14ac:dyDescent="0.25">
      <c r="A44" s="60" t="s">
        <v>1222</v>
      </c>
      <c r="B44" s="50" t="s">
        <v>1223</v>
      </c>
      <c r="C44" s="51">
        <v>0</v>
      </c>
      <c r="D44" s="51">
        <v>60146800.780000001</v>
      </c>
      <c r="E44" s="51">
        <v>60146800.780000001</v>
      </c>
      <c r="F44" s="51">
        <v>60146800.780000001</v>
      </c>
      <c r="G44" s="51">
        <v>55300660.549999997</v>
      </c>
      <c r="H44" s="51">
        <v>0</v>
      </c>
    </row>
    <row r="45" spans="1:8" s="15" customFormat="1" x14ac:dyDescent="0.25">
      <c r="A45" s="60" t="s">
        <v>1224</v>
      </c>
      <c r="B45" s="50" t="s">
        <v>1225</v>
      </c>
      <c r="C45" s="51">
        <v>0</v>
      </c>
      <c r="D45" s="51">
        <v>60969580.350000001</v>
      </c>
      <c r="E45" s="51">
        <v>60969580.350000001</v>
      </c>
      <c r="F45" s="51">
        <v>60969580.350000001</v>
      </c>
      <c r="G45" s="51">
        <v>28325115.809999999</v>
      </c>
      <c r="H45" s="51">
        <v>0</v>
      </c>
    </row>
    <row r="46" spans="1:8" s="15" customFormat="1" x14ac:dyDescent="0.25">
      <c r="A46" s="60" t="s">
        <v>577</v>
      </c>
      <c r="B46" s="50" t="s">
        <v>578</v>
      </c>
      <c r="C46" s="51">
        <v>0</v>
      </c>
      <c r="D46" s="51">
        <v>110692940.47</v>
      </c>
      <c r="E46" s="51">
        <v>110692940.47</v>
      </c>
      <c r="F46" s="51">
        <v>110692940.47</v>
      </c>
      <c r="G46" s="51">
        <v>110692940.47</v>
      </c>
      <c r="H46" s="51">
        <v>0</v>
      </c>
    </row>
    <row r="47" spans="1:8" s="15" customFormat="1" x14ac:dyDescent="0.25">
      <c r="A47" s="60" t="s">
        <v>579</v>
      </c>
      <c r="B47" s="50" t="s">
        <v>580</v>
      </c>
      <c r="C47" s="51">
        <v>0</v>
      </c>
      <c r="D47" s="51">
        <v>199116760.28</v>
      </c>
      <c r="E47" s="51">
        <v>199116760.28</v>
      </c>
      <c r="F47" s="51">
        <v>199116760.28</v>
      </c>
      <c r="G47" s="51">
        <v>199116760.28</v>
      </c>
      <c r="H47" s="51">
        <v>0</v>
      </c>
    </row>
    <row r="48" spans="1:8" s="15" customFormat="1" x14ac:dyDescent="0.25">
      <c r="A48" s="60" t="s">
        <v>1271</v>
      </c>
      <c r="B48" s="50" t="s">
        <v>581</v>
      </c>
      <c r="C48" s="51">
        <v>0</v>
      </c>
      <c r="D48" s="51">
        <v>814989</v>
      </c>
      <c r="E48" s="51">
        <v>814989</v>
      </c>
      <c r="F48" s="51">
        <v>814989</v>
      </c>
      <c r="G48" s="51">
        <v>814989</v>
      </c>
      <c r="H48" s="51">
        <v>0</v>
      </c>
    </row>
    <row r="49" spans="1:8" s="15" customFormat="1" x14ac:dyDescent="0.25">
      <c r="A49" s="60" t="s">
        <v>582</v>
      </c>
      <c r="B49" s="50" t="s">
        <v>583</v>
      </c>
      <c r="C49" s="51">
        <v>0</v>
      </c>
      <c r="D49" s="51">
        <v>6428835.0800000001</v>
      </c>
      <c r="E49" s="51">
        <v>6428835.0800000001</v>
      </c>
      <c r="F49" s="51">
        <v>6428835.0800000001</v>
      </c>
      <c r="G49" s="51">
        <v>6390423.71</v>
      </c>
      <c r="H49" s="51">
        <v>0</v>
      </c>
    </row>
    <row r="50" spans="1:8" s="15" customFormat="1" x14ac:dyDescent="0.25">
      <c r="A50" s="60" t="s">
        <v>1226</v>
      </c>
      <c r="B50" s="50" t="s">
        <v>1227</v>
      </c>
      <c r="C50" s="51">
        <v>0</v>
      </c>
      <c r="D50" s="51">
        <v>351592578.33999997</v>
      </c>
      <c r="E50" s="51">
        <v>351592578.33999997</v>
      </c>
      <c r="F50" s="51">
        <v>351592578.33999997</v>
      </c>
      <c r="G50" s="51">
        <v>350637427.25</v>
      </c>
      <c r="H50" s="51">
        <v>0</v>
      </c>
    </row>
    <row r="51" spans="1:8" s="35" customFormat="1" x14ac:dyDescent="0.25">
      <c r="A51" s="60" t="s">
        <v>1228</v>
      </c>
      <c r="B51" s="50" t="s">
        <v>1229</v>
      </c>
      <c r="C51" s="51">
        <v>0</v>
      </c>
      <c r="D51" s="51">
        <v>35532789.060000002</v>
      </c>
      <c r="E51" s="51">
        <v>35532789.060000002</v>
      </c>
      <c r="F51" s="51">
        <v>35532789.060000002</v>
      </c>
      <c r="G51" s="51">
        <v>34257409.939999998</v>
      </c>
      <c r="H51" s="51">
        <v>0</v>
      </c>
    </row>
    <row r="52" spans="1:8" s="15" customFormat="1" x14ac:dyDescent="0.25">
      <c r="A52" s="59" t="s">
        <v>80</v>
      </c>
      <c r="B52" s="47" t="s">
        <v>81</v>
      </c>
      <c r="C52" s="48">
        <v>2546043</v>
      </c>
      <c r="D52" s="48">
        <v>-2546043</v>
      </c>
      <c r="E52" s="51">
        <v>0</v>
      </c>
      <c r="F52" s="48">
        <v>0</v>
      </c>
      <c r="G52" s="48">
        <v>0</v>
      </c>
      <c r="H52" s="48">
        <v>0</v>
      </c>
    </row>
    <row r="53" spans="1:8" s="15" customFormat="1" x14ac:dyDescent="0.25">
      <c r="A53" s="60" t="s">
        <v>584</v>
      </c>
      <c r="B53" s="50" t="s">
        <v>81</v>
      </c>
      <c r="C53" s="54">
        <v>2546043</v>
      </c>
      <c r="D53" s="54">
        <v>-2546043</v>
      </c>
      <c r="E53" s="72">
        <v>0</v>
      </c>
      <c r="F53" s="54">
        <v>0</v>
      </c>
      <c r="G53" s="54">
        <v>0</v>
      </c>
      <c r="H53" s="54">
        <v>0</v>
      </c>
    </row>
    <row r="54" spans="1:8" x14ac:dyDescent="0.25">
      <c r="A54" s="67"/>
      <c r="B54" s="68" t="s">
        <v>12</v>
      </c>
      <c r="C54" s="66">
        <f>SUM(C13)</f>
        <v>473893212</v>
      </c>
      <c r="D54" s="66">
        <f t="shared" ref="D54:H54" si="1">SUM(D13)</f>
        <v>1200283437.3</v>
      </c>
      <c r="E54" s="66">
        <f t="shared" si="1"/>
        <v>1674176649.3</v>
      </c>
      <c r="F54" s="66">
        <f t="shared" si="1"/>
        <v>1638643860.24</v>
      </c>
      <c r="G54" s="66">
        <f t="shared" si="1"/>
        <v>1551962261.0700002</v>
      </c>
      <c r="H54" s="66">
        <f t="shared" si="1"/>
        <v>0</v>
      </c>
    </row>
    <row r="57" spans="1:8" x14ac:dyDescent="0.25">
      <c r="F57" s="14"/>
    </row>
  </sheetData>
  <mergeCells count="10">
    <mergeCell ref="A7:H7"/>
    <mergeCell ref="A9:B11"/>
    <mergeCell ref="C9:G9"/>
    <mergeCell ref="H9:H10"/>
    <mergeCell ref="A1:H1"/>
    <mergeCell ref="A2:H2"/>
    <mergeCell ref="A3:H3"/>
    <mergeCell ref="A4:H4"/>
    <mergeCell ref="A5:H5"/>
    <mergeCell ref="A6:H6"/>
  </mergeCells>
  <printOptions horizontalCentered="1"/>
  <pageMargins left="0.39370078740157483" right="0.39370078740157483" top="0.59055118110236227" bottom="0.39370078740157483" header="0.31496062992125984" footer="0.31496062992125984"/>
  <pageSetup paperSize="119" scale="90" firstPageNumber="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opLeftCell="A7" workbookViewId="0">
      <selection activeCell="H44" sqref="H44"/>
    </sheetView>
  </sheetViews>
  <sheetFormatPr baseColWidth="10" defaultRowHeight="15" x14ac:dyDescent="0.25"/>
  <cols>
    <col min="1" max="1" width="9.5703125" customWidth="1"/>
    <col min="2" max="2" width="55.5703125" customWidth="1"/>
    <col min="3" max="3" width="12" customWidth="1"/>
    <col min="4" max="5" width="12.42578125" customWidth="1"/>
    <col min="6" max="6" width="12" customWidth="1"/>
    <col min="7" max="7" width="11.85546875" customWidth="1"/>
    <col min="8" max="8" width="13.140625" customWidth="1"/>
  </cols>
  <sheetData>
    <row r="1" spans="1:8" x14ac:dyDescent="0.25">
      <c r="A1" s="85" t="s">
        <v>1205</v>
      </c>
      <c r="B1" s="86"/>
      <c r="C1" s="86"/>
      <c r="D1" s="86"/>
      <c r="E1" s="86"/>
      <c r="F1" s="86"/>
      <c r="G1" s="86"/>
      <c r="H1" s="87"/>
    </row>
    <row r="2" spans="1:8" x14ac:dyDescent="0.25">
      <c r="A2" s="88" t="s">
        <v>278</v>
      </c>
      <c r="B2" s="89"/>
      <c r="C2" s="89"/>
      <c r="D2" s="89"/>
      <c r="E2" s="89"/>
      <c r="F2" s="89"/>
      <c r="G2" s="89"/>
      <c r="H2" s="90"/>
    </row>
    <row r="3" spans="1:8" x14ac:dyDescent="0.25">
      <c r="A3" s="82" t="s">
        <v>0</v>
      </c>
      <c r="B3" s="83"/>
      <c r="C3" s="83"/>
      <c r="D3" s="83"/>
      <c r="E3" s="83"/>
      <c r="F3" s="83"/>
      <c r="G3" s="83"/>
      <c r="H3" s="84"/>
    </row>
    <row r="4" spans="1:8" x14ac:dyDescent="0.25">
      <c r="A4" s="82" t="s">
        <v>1</v>
      </c>
      <c r="B4" s="83"/>
      <c r="C4" s="83"/>
      <c r="D4" s="83"/>
      <c r="E4" s="83"/>
      <c r="F4" s="83"/>
      <c r="G4" s="83"/>
      <c r="H4" s="84"/>
    </row>
    <row r="5" spans="1:8" x14ac:dyDescent="0.25">
      <c r="A5" s="82" t="s">
        <v>585</v>
      </c>
      <c r="B5" s="83"/>
      <c r="C5" s="83"/>
      <c r="D5" s="83"/>
      <c r="E5" s="83"/>
      <c r="F5" s="83"/>
      <c r="G5" s="83"/>
      <c r="H5" s="84"/>
    </row>
    <row r="6" spans="1:8" s="11" customFormat="1" x14ac:dyDescent="0.25">
      <c r="A6" s="82" t="s">
        <v>1269</v>
      </c>
      <c r="B6" s="83"/>
      <c r="C6" s="83"/>
      <c r="D6" s="83"/>
      <c r="E6" s="83"/>
      <c r="F6" s="83"/>
      <c r="G6" s="83"/>
      <c r="H6" s="84"/>
    </row>
    <row r="7" spans="1:8" x14ac:dyDescent="0.25">
      <c r="A7" s="91" t="s">
        <v>277</v>
      </c>
      <c r="B7" s="92"/>
      <c r="C7" s="92"/>
      <c r="D7" s="92"/>
      <c r="E7" s="92"/>
      <c r="F7" s="92"/>
      <c r="G7" s="92"/>
      <c r="H7" s="93"/>
    </row>
    <row r="8" spans="1:8" ht="12.75" customHeight="1" x14ac:dyDescent="0.25">
      <c r="A8" s="43"/>
      <c r="B8" s="44"/>
      <c r="C8" s="44"/>
      <c r="D8" s="44"/>
      <c r="E8" s="44"/>
      <c r="F8" s="44"/>
      <c r="G8" s="44"/>
      <c r="H8" s="44"/>
    </row>
    <row r="9" spans="1:8" x14ac:dyDescent="0.25">
      <c r="A9" s="94" t="s">
        <v>2</v>
      </c>
      <c r="B9" s="100"/>
      <c r="C9" s="77" t="s">
        <v>3</v>
      </c>
      <c r="D9" s="78"/>
      <c r="E9" s="78"/>
      <c r="F9" s="78"/>
      <c r="G9" s="79"/>
      <c r="H9" s="105" t="s">
        <v>4</v>
      </c>
    </row>
    <row r="10" spans="1:8" ht="36" x14ac:dyDescent="0.25">
      <c r="A10" s="101"/>
      <c r="B10" s="102"/>
      <c r="C10" s="2" t="s">
        <v>5</v>
      </c>
      <c r="D10" s="38" t="s">
        <v>6</v>
      </c>
      <c r="E10" s="2" t="s">
        <v>7</v>
      </c>
      <c r="F10" s="2" t="s">
        <v>8</v>
      </c>
      <c r="G10" s="2" t="s">
        <v>9</v>
      </c>
      <c r="H10" s="105"/>
    </row>
    <row r="11" spans="1:8" x14ac:dyDescent="0.25">
      <c r="A11" s="103"/>
      <c r="B11" s="104"/>
      <c r="C11" s="3">
        <v>1</v>
      </c>
      <c r="D11" s="3">
        <v>2</v>
      </c>
      <c r="E11" s="3" t="s">
        <v>10</v>
      </c>
      <c r="F11" s="3">
        <v>4</v>
      </c>
      <c r="G11" s="3">
        <v>5</v>
      </c>
      <c r="H11" s="3" t="s">
        <v>11</v>
      </c>
    </row>
    <row r="12" spans="1:8" ht="4.9000000000000004" customHeight="1" x14ac:dyDescent="0.25">
      <c r="A12" s="12"/>
      <c r="B12" s="13"/>
      <c r="C12" s="16"/>
      <c r="D12" s="16"/>
      <c r="E12" s="16"/>
      <c r="F12" s="16"/>
      <c r="G12" s="16"/>
      <c r="H12" s="16"/>
    </row>
    <row r="13" spans="1:8" s="15" customFormat="1" x14ac:dyDescent="0.25">
      <c r="A13" s="29" t="s">
        <v>275</v>
      </c>
      <c r="B13" s="31" t="s">
        <v>276</v>
      </c>
      <c r="C13" s="16">
        <f>C14+C25+C31+C34+C37+C40</f>
        <v>1176489107</v>
      </c>
      <c r="D13" s="16">
        <f t="shared" ref="D13:H13" si="0">D14+D25+D31+D34+D37+D40</f>
        <v>173946644.64999998</v>
      </c>
      <c r="E13" s="16">
        <f t="shared" si="0"/>
        <v>1350435751.6500001</v>
      </c>
      <c r="F13" s="16">
        <f t="shared" si="0"/>
        <v>1350435751.6500001</v>
      </c>
      <c r="G13" s="16">
        <f t="shared" si="0"/>
        <v>1109195322.1900001</v>
      </c>
      <c r="H13" s="16">
        <f t="shared" si="0"/>
        <v>0</v>
      </c>
    </row>
    <row r="14" spans="1:8" s="15" customFormat="1" x14ac:dyDescent="0.25">
      <c r="A14" s="25" t="s">
        <v>82</v>
      </c>
      <c r="B14" s="24" t="s">
        <v>83</v>
      </c>
      <c r="C14" s="16">
        <v>556457406</v>
      </c>
      <c r="D14" s="16">
        <v>28817970.629999992</v>
      </c>
      <c r="E14" s="16">
        <v>585275376.63</v>
      </c>
      <c r="F14" s="16">
        <v>585275376.63</v>
      </c>
      <c r="G14" s="16">
        <v>569196546.94000006</v>
      </c>
      <c r="H14" s="16">
        <v>0</v>
      </c>
    </row>
    <row r="15" spans="1:8" s="15" customFormat="1" x14ac:dyDescent="0.25">
      <c r="A15" s="26" t="s">
        <v>587</v>
      </c>
      <c r="B15" s="23" t="s">
        <v>300</v>
      </c>
      <c r="C15" s="17">
        <v>19280767</v>
      </c>
      <c r="D15" s="17">
        <v>-702166.92</v>
      </c>
      <c r="E15" s="17">
        <v>18578600.079999998</v>
      </c>
      <c r="F15" s="17">
        <v>18578600.079999998</v>
      </c>
      <c r="G15" s="17">
        <v>17994999.260000002</v>
      </c>
      <c r="H15" s="17">
        <v>0</v>
      </c>
    </row>
    <row r="16" spans="1:8" s="15" customFormat="1" x14ac:dyDescent="0.25">
      <c r="A16" s="26" t="s">
        <v>588</v>
      </c>
      <c r="B16" s="23" t="s">
        <v>589</v>
      </c>
      <c r="C16" s="17">
        <v>22482090</v>
      </c>
      <c r="D16" s="17">
        <v>13534153.4</v>
      </c>
      <c r="E16" s="17">
        <v>36016243.399999999</v>
      </c>
      <c r="F16" s="17">
        <v>36016243.399999999</v>
      </c>
      <c r="G16" s="17">
        <v>35893761.420000002</v>
      </c>
      <c r="H16" s="17">
        <v>0</v>
      </c>
    </row>
    <row r="17" spans="1:8" s="15" customFormat="1" x14ac:dyDescent="0.25">
      <c r="A17" s="26" t="s">
        <v>590</v>
      </c>
      <c r="B17" s="23" t="s">
        <v>591</v>
      </c>
      <c r="C17" s="17">
        <v>188943065</v>
      </c>
      <c r="D17" s="17">
        <v>-9771419.0999999996</v>
      </c>
      <c r="E17" s="17">
        <v>179171645.90000001</v>
      </c>
      <c r="F17" s="17">
        <v>179171645.90000001</v>
      </c>
      <c r="G17" s="17">
        <v>178467959.71000001</v>
      </c>
      <c r="H17" s="17">
        <v>0</v>
      </c>
    </row>
    <row r="18" spans="1:8" s="15" customFormat="1" x14ac:dyDescent="0.25">
      <c r="A18" s="26" t="s">
        <v>592</v>
      </c>
      <c r="B18" s="23" t="s">
        <v>593</v>
      </c>
      <c r="C18" s="17">
        <v>283112734</v>
      </c>
      <c r="D18" s="17">
        <v>14031523.239999991</v>
      </c>
      <c r="E18" s="17">
        <v>297144257.24000001</v>
      </c>
      <c r="F18" s="17">
        <v>297144257.24000001</v>
      </c>
      <c r="G18" s="17">
        <v>286791793.99000001</v>
      </c>
      <c r="H18" s="17">
        <v>0</v>
      </c>
    </row>
    <row r="19" spans="1:8" s="15" customFormat="1" x14ac:dyDescent="0.25">
      <c r="A19" s="26" t="s">
        <v>594</v>
      </c>
      <c r="B19" s="23" t="s">
        <v>595</v>
      </c>
      <c r="C19" s="17">
        <v>19553279</v>
      </c>
      <c r="D19" s="17">
        <v>7836005.7699999996</v>
      </c>
      <c r="E19" s="17">
        <v>27389284.77</v>
      </c>
      <c r="F19" s="17">
        <v>27389284.77</v>
      </c>
      <c r="G19" s="17">
        <v>23769065.780000001</v>
      </c>
      <c r="H19" s="17">
        <v>0</v>
      </c>
    </row>
    <row r="20" spans="1:8" s="15" customFormat="1" x14ac:dyDescent="0.25">
      <c r="A20" s="26" t="s">
        <v>596</v>
      </c>
      <c r="B20" s="23" t="s">
        <v>597</v>
      </c>
      <c r="C20" s="17">
        <v>8060471</v>
      </c>
      <c r="D20" s="17">
        <v>1468206.66</v>
      </c>
      <c r="E20" s="17">
        <v>9528677.6600000001</v>
      </c>
      <c r="F20" s="17">
        <v>9528677.6600000001</v>
      </c>
      <c r="G20" s="17">
        <v>9045797.5700000003</v>
      </c>
      <c r="H20" s="17">
        <v>0</v>
      </c>
    </row>
    <row r="21" spans="1:8" s="15" customFormat="1" x14ac:dyDescent="0.25">
      <c r="A21" s="26" t="s">
        <v>598</v>
      </c>
      <c r="B21" s="23" t="s">
        <v>599</v>
      </c>
      <c r="C21" s="17">
        <v>2872470</v>
      </c>
      <c r="D21" s="17">
        <v>-252062.13000000006</v>
      </c>
      <c r="E21" s="17">
        <v>2620407.87</v>
      </c>
      <c r="F21" s="17">
        <v>2620407.87</v>
      </c>
      <c r="G21" s="17">
        <v>2571098.98</v>
      </c>
      <c r="H21" s="17">
        <v>0</v>
      </c>
    </row>
    <row r="22" spans="1:8" s="15" customFormat="1" x14ac:dyDescent="0.25">
      <c r="A22" s="26" t="s">
        <v>600</v>
      </c>
      <c r="B22" s="23" t="s">
        <v>601</v>
      </c>
      <c r="C22" s="17">
        <v>2678309</v>
      </c>
      <c r="D22" s="17">
        <v>1015902.85</v>
      </c>
      <c r="E22" s="17">
        <v>3694211.85</v>
      </c>
      <c r="F22" s="17">
        <v>3694211.85</v>
      </c>
      <c r="G22" s="17">
        <v>3655113.91</v>
      </c>
      <c r="H22" s="17">
        <v>0</v>
      </c>
    </row>
    <row r="23" spans="1:8" s="15" customFormat="1" x14ac:dyDescent="0.25">
      <c r="A23" s="26" t="s">
        <v>602</v>
      </c>
      <c r="B23" s="23" t="s">
        <v>603</v>
      </c>
      <c r="C23" s="17">
        <v>4665359</v>
      </c>
      <c r="D23" s="17">
        <v>414723.81</v>
      </c>
      <c r="E23" s="17">
        <v>5080082.8099999996</v>
      </c>
      <c r="F23" s="17">
        <v>5080082.8099999996</v>
      </c>
      <c r="G23" s="17">
        <v>4957617.51</v>
      </c>
      <c r="H23" s="17">
        <v>0</v>
      </c>
    </row>
    <row r="24" spans="1:8" s="15" customFormat="1" x14ac:dyDescent="0.25">
      <c r="A24" s="26" t="s">
        <v>604</v>
      </c>
      <c r="B24" s="23" t="s">
        <v>605</v>
      </c>
      <c r="C24" s="17">
        <v>4808862</v>
      </c>
      <c r="D24" s="17">
        <v>1243103.05</v>
      </c>
      <c r="E24" s="17">
        <v>6051965.0499999998</v>
      </c>
      <c r="F24" s="17">
        <v>6051965.0499999998</v>
      </c>
      <c r="G24" s="17">
        <v>6049338.8099999996</v>
      </c>
      <c r="H24" s="17">
        <v>0</v>
      </c>
    </row>
    <row r="25" spans="1:8" s="15" customFormat="1" x14ac:dyDescent="0.25">
      <c r="A25" s="25" t="s">
        <v>84</v>
      </c>
      <c r="B25" s="24" t="s">
        <v>85</v>
      </c>
      <c r="C25" s="16">
        <v>264139691</v>
      </c>
      <c r="D25" s="16">
        <v>20678343.829999998</v>
      </c>
      <c r="E25" s="16">
        <v>284818034.82999998</v>
      </c>
      <c r="F25" s="16">
        <v>284818034.82999998</v>
      </c>
      <c r="G25" s="16">
        <v>274708240.50999999</v>
      </c>
      <c r="H25" s="16">
        <v>0</v>
      </c>
    </row>
    <row r="26" spans="1:8" s="15" customFormat="1" x14ac:dyDescent="0.25">
      <c r="A26" s="26" t="s">
        <v>606</v>
      </c>
      <c r="B26" s="23" t="s">
        <v>607</v>
      </c>
      <c r="C26" s="17">
        <v>106005573</v>
      </c>
      <c r="D26" s="17">
        <v>4021437.56</v>
      </c>
      <c r="E26" s="17">
        <v>110027010.56</v>
      </c>
      <c r="F26" s="17">
        <v>110027010.56</v>
      </c>
      <c r="G26" s="17">
        <v>102614844.81999999</v>
      </c>
      <c r="H26" s="17">
        <v>0</v>
      </c>
    </row>
    <row r="27" spans="1:8" s="15" customFormat="1" x14ac:dyDescent="0.25">
      <c r="A27" s="26" t="s">
        <v>608</v>
      </c>
      <c r="B27" s="23" t="s">
        <v>609</v>
      </c>
      <c r="C27" s="17">
        <v>62520246</v>
      </c>
      <c r="D27" s="17">
        <v>12087740.939999999</v>
      </c>
      <c r="E27" s="17">
        <v>74607986.939999998</v>
      </c>
      <c r="F27" s="17">
        <v>74607986.939999998</v>
      </c>
      <c r="G27" s="17">
        <v>73835105.540000007</v>
      </c>
      <c r="H27" s="17">
        <v>0</v>
      </c>
    </row>
    <row r="28" spans="1:8" s="15" customFormat="1" x14ac:dyDescent="0.25">
      <c r="A28" s="26" t="s">
        <v>610</v>
      </c>
      <c r="B28" s="23" t="s">
        <v>611</v>
      </c>
      <c r="C28" s="17">
        <v>62503318</v>
      </c>
      <c r="D28" s="17">
        <v>3857055.9</v>
      </c>
      <c r="E28" s="17">
        <v>66360373.899999999</v>
      </c>
      <c r="F28" s="17">
        <v>66360373.899999999</v>
      </c>
      <c r="G28" s="17">
        <v>65754358.850000001</v>
      </c>
      <c r="H28" s="17">
        <v>0</v>
      </c>
    </row>
    <row r="29" spans="1:8" s="15" customFormat="1" x14ac:dyDescent="0.25">
      <c r="A29" s="26" t="s">
        <v>612</v>
      </c>
      <c r="B29" s="23" t="s">
        <v>613</v>
      </c>
      <c r="C29" s="17">
        <v>6480942</v>
      </c>
      <c r="D29" s="17">
        <v>965464.29</v>
      </c>
      <c r="E29" s="17">
        <v>7446406.29</v>
      </c>
      <c r="F29" s="17">
        <v>7446406.29</v>
      </c>
      <c r="G29" s="17">
        <v>7432807.8899999997</v>
      </c>
      <c r="H29" s="17">
        <v>0</v>
      </c>
    </row>
    <row r="30" spans="1:8" s="15" customFormat="1" x14ac:dyDescent="0.25">
      <c r="A30" s="26" t="s">
        <v>614</v>
      </c>
      <c r="B30" s="23" t="s">
        <v>615</v>
      </c>
      <c r="C30" s="17">
        <v>26629612</v>
      </c>
      <c r="D30" s="17">
        <v>-253354.86</v>
      </c>
      <c r="E30" s="17">
        <v>26376257.140000001</v>
      </c>
      <c r="F30" s="17">
        <v>26376257.140000001</v>
      </c>
      <c r="G30" s="17">
        <v>25071123.41</v>
      </c>
      <c r="H30" s="17">
        <v>0</v>
      </c>
    </row>
    <row r="31" spans="1:8" s="15" customFormat="1" x14ac:dyDescent="0.25">
      <c r="A31" s="25" t="s">
        <v>86</v>
      </c>
      <c r="B31" s="24" t="s">
        <v>87</v>
      </c>
      <c r="C31" s="16">
        <v>13088768</v>
      </c>
      <c r="D31" s="16">
        <v>1111232</v>
      </c>
      <c r="E31" s="16">
        <v>14200000</v>
      </c>
      <c r="F31" s="16">
        <v>14200000</v>
      </c>
      <c r="G31" s="16">
        <v>12366666.6</v>
      </c>
      <c r="H31" s="16">
        <v>0</v>
      </c>
    </row>
    <row r="32" spans="1:8" s="15" customFormat="1" x14ac:dyDescent="0.25">
      <c r="A32" s="26" t="s">
        <v>616</v>
      </c>
      <c r="B32" s="23" t="s">
        <v>617</v>
      </c>
      <c r="C32" s="17">
        <v>2088768</v>
      </c>
      <c r="D32" s="17">
        <v>-88768</v>
      </c>
      <c r="E32" s="17">
        <v>2000000</v>
      </c>
      <c r="F32" s="17">
        <v>2000000</v>
      </c>
      <c r="G32" s="17">
        <v>2000000</v>
      </c>
      <c r="H32" s="17">
        <v>0</v>
      </c>
    </row>
    <row r="33" spans="1:8" s="15" customFormat="1" x14ac:dyDescent="0.25">
      <c r="A33" s="26" t="s">
        <v>618</v>
      </c>
      <c r="B33" s="23" t="s">
        <v>619</v>
      </c>
      <c r="C33" s="17">
        <v>11000000</v>
      </c>
      <c r="D33" s="17">
        <v>1200000</v>
      </c>
      <c r="E33" s="17">
        <v>12200000</v>
      </c>
      <c r="F33" s="17">
        <v>12200000</v>
      </c>
      <c r="G33" s="17">
        <v>10366666.6</v>
      </c>
      <c r="H33" s="17">
        <v>0</v>
      </c>
    </row>
    <row r="34" spans="1:8" s="15" customFormat="1" x14ac:dyDescent="0.25">
      <c r="A34" s="25" t="s">
        <v>88</v>
      </c>
      <c r="B34" s="24" t="s">
        <v>89</v>
      </c>
      <c r="C34" s="16">
        <v>258010794</v>
      </c>
      <c r="D34" s="16">
        <v>152461638.25999999</v>
      </c>
      <c r="E34" s="16">
        <v>410472432.25999999</v>
      </c>
      <c r="F34" s="16">
        <v>410472432.25999999</v>
      </c>
      <c r="G34" s="16">
        <v>197798460.37</v>
      </c>
      <c r="H34" s="16">
        <v>0</v>
      </c>
    </row>
    <row r="35" spans="1:8" s="15" customFormat="1" x14ac:dyDescent="0.25">
      <c r="A35" s="26" t="s">
        <v>620</v>
      </c>
      <c r="B35" s="23" t="s">
        <v>621</v>
      </c>
      <c r="C35" s="17">
        <v>92714424</v>
      </c>
      <c r="D35" s="17">
        <v>0</v>
      </c>
      <c r="E35" s="17">
        <v>92714424</v>
      </c>
      <c r="F35" s="17">
        <v>92714424</v>
      </c>
      <c r="G35" s="17">
        <v>61628652</v>
      </c>
      <c r="H35" s="17">
        <v>0</v>
      </c>
    </row>
    <row r="36" spans="1:8" s="15" customFormat="1" x14ac:dyDescent="0.25">
      <c r="A36" s="26" t="s">
        <v>622</v>
      </c>
      <c r="B36" s="23" t="s">
        <v>623</v>
      </c>
      <c r="C36" s="17">
        <v>165296370</v>
      </c>
      <c r="D36" s="17">
        <v>152461638.25999999</v>
      </c>
      <c r="E36" s="17">
        <v>317758008.25999999</v>
      </c>
      <c r="F36" s="17">
        <v>317758008.25999999</v>
      </c>
      <c r="G36" s="17">
        <v>136169808.37</v>
      </c>
      <c r="H36" s="17">
        <v>0</v>
      </c>
    </row>
    <row r="37" spans="1:8" s="15" customFormat="1" x14ac:dyDescent="0.25">
      <c r="A37" s="25" t="s">
        <v>90</v>
      </c>
      <c r="B37" s="24" t="s">
        <v>91</v>
      </c>
      <c r="C37" s="16">
        <v>52193150</v>
      </c>
      <c r="D37" s="16">
        <v>3476757.93</v>
      </c>
      <c r="E37" s="16">
        <v>55669907.93</v>
      </c>
      <c r="F37" s="16">
        <v>55669907.93</v>
      </c>
      <c r="G37" s="16">
        <v>55125407.770000003</v>
      </c>
      <c r="H37" s="16">
        <v>0</v>
      </c>
    </row>
    <row r="38" spans="1:8" s="15" customFormat="1" x14ac:dyDescent="0.25">
      <c r="A38" s="26" t="s">
        <v>624</v>
      </c>
      <c r="B38" s="23" t="s">
        <v>625</v>
      </c>
      <c r="C38" s="17">
        <v>15815732</v>
      </c>
      <c r="D38" s="17">
        <v>1937988.25</v>
      </c>
      <c r="E38" s="17">
        <v>17753720.25</v>
      </c>
      <c r="F38" s="17">
        <v>17753720.25</v>
      </c>
      <c r="G38" s="17">
        <v>17243873.469999999</v>
      </c>
      <c r="H38" s="17">
        <v>0</v>
      </c>
    </row>
    <row r="39" spans="1:8" s="15" customFormat="1" x14ac:dyDescent="0.25">
      <c r="A39" s="26" t="s">
        <v>626</v>
      </c>
      <c r="B39" s="23" t="s">
        <v>627</v>
      </c>
      <c r="C39" s="17">
        <v>36377418</v>
      </c>
      <c r="D39" s="17">
        <v>1538769.68</v>
      </c>
      <c r="E39" s="17">
        <v>37916187.68</v>
      </c>
      <c r="F39" s="17">
        <v>37916187.68</v>
      </c>
      <c r="G39" s="17">
        <v>37881534.299999997</v>
      </c>
      <c r="H39" s="17">
        <v>0</v>
      </c>
    </row>
    <row r="40" spans="1:8" s="15" customFormat="1" x14ac:dyDescent="0.25">
      <c r="A40" s="25" t="s">
        <v>92</v>
      </c>
      <c r="B40" s="24" t="s">
        <v>93</v>
      </c>
      <c r="C40" s="16">
        <v>32599298</v>
      </c>
      <c r="D40" s="16">
        <v>-32599298</v>
      </c>
      <c r="E40" s="16">
        <v>0</v>
      </c>
      <c r="F40" s="16">
        <v>0</v>
      </c>
      <c r="G40" s="16">
        <v>0</v>
      </c>
      <c r="H40" s="16">
        <v>0</v>
      </c>
    </row>
    <row r="41" spans="1:8" s="15" customFormat="1" x14ac:dyDescent="0.25">
      <c r="A41" s="41" t="s">
        <v>628</v>
      </c>
      <c r="B41" s="42" t="s">
        <v>93</v>
      </c>
      <c r="C41" s="20">
        <v>32599298</v>
      </c>
      <c r="D41" s="20">
        <v>-32599298</v>
      </c>
      <c r="E41" s="20">
        <v>0</v>
      </c>
      <c r="F41" s="20">
        <v>0</v>
      </c>
      <c r="G41" s="20">
        <v>0</v>
      </c>
      <c r="H41" s="20">
        <v>0</v>
      </c>
    </row>
    <row r="42" spans="1:8" s="15" customFormat="1" x14ac:dyDescent="0.25">
      <c r="A42" s="4"/>
      <c r="B42" s="28"/>
      <c r="C42" s="6"/>
      <c r="D42" s="6"/>
      <c r="E42" s="6"/>
      <c r="F42" s="6"/>
      <c r="G42" s="6"/>
      <c r="H42" s="6"/>
    </row>
    <row r="43" spans="1:8" x14ac:dyDescent="0.25">
      <c r="A43" s="7"/>
      <c r="B43" s="8" t="s">
        <v>12</v>
      </c>
      <c r="C43" s="10">
        <f>SUM(C13)</f>
        <v>1176489107</v>
      </c>
      <c r="D43" s="10">
        <f t="shared" ref="D43:H43" si="1">SUM(D13)</f>
        <v>173946644.64999998</v>
      </c>
      <c r="E43" s="10">
        <f t="shared" si="1"/>
        <v>1350435751.6500001</v>
      </c>
      <c r="F43" s="10">
        <f t="shared" si="1"/>
        <v>1350435751.6500001</v>
      </c>
      <c r="G43" s="10">
        <f t="shared" si="1"/>
        <v>1109195322.1900001</v>
      </c>
      <c r="H43" s="10">
        <f t="shared" si="1"/>
        <v>0</v>
      </c>
    </row>
  </sheetData>
  <mergeCells count="10">
    <mergeCell ref="A7:H7"/>
    <mergeCell ref="A9:B11"/>
    <mergeCell ref="C9:G9"/>
    <mergeCell ref="H9:H10"/>
    <mergeCell ref="A1:H1"/>
    <mergeCell ref="A2:H2"/>
    <mergeCell ref="A3:H3"/>
    <mergeCell ref="A4:H4"/>
    <mergeCell ref="A5:H5"/>
    <mergeCell ref="A6:H6"/>
  </mergeCells>
  <printOptions horizontalCentered="1"/>
  <pageMargins left="0.39370078740157483" right="0.39370078740157483" top="0.59055118110236227" bottom="0.39370078740157483" header="0.31496062992125984" footer="0.31496062992125984"/>
  <pageSetup scale="90" firstPageNumber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30</vt:i4>
      </vt:variant>
      <vt:variant>
        <vt:lpstr>Rangos con nombre</vt:lpstr>
      </vt:variant>
      <vt:variant>
        <vt:i4>30</vt:i4>
      </vt:variant>
    </vt:vector>
  </HeadingPairs>
  <TitlesOfParts>
    <vt:vector size="60" baseType="lpstr">
      <vt:lpstr>C.Admva</vt:lpstr>
      <vt:lpstr>1 C.Admva (Gub)</vt:lpstr>
      <vt:lpstr>2 C.Admva (Gob)</vt:lpstr>
      <vt:lpstr>3 C.Admva (SAF)</vt:lpstr>
      <vt:lpstr>4 C.Admva (SEDESHU)</vt:lpstr>
      <vt:lpstr>5 C.Admva (SEPyC)</vt:lpstr>
      <vt:lpstr>6 C.Admva (SAGP)</vt:lpstr>
      <vt:lpstr>7 C.Admva (SDUOP)</vt:lpstr>
      <vt:lpstr>8 C.Admva (SSP)</vt:lpstr>
      <vt:lpstr>9 C.Admva (SDE)</vt:lpstr>
      <vt:lpstr>10 C.Admva (SS)</vt:lpstr>
      <vt:lpstr>11 C.Admva (PGJE)</vt:lpstr>
      <vt:lpstr>12 C.Admva (CGCS)</vt:lpstr>
      <vt:lpstr>13 C.Admva (RGDF)</vt:lpstr>
      <vt:lpstr>14 C.Admva (CGralPE)</vt:lpstr>
      <vt:lpstr>15 C.Admva (Turismo)</vt:lpstr>
      <vt:lpstr>16 C.Admva (INNOV)</vt:lpstr>
      <vt:lpstr>17 C.Admva (Transp y Rend)</vt:lpstr>
      <vt:lpstr>18 C.Admva (ProvSal)</vt:lpstr>
      <vt:lpstr>19 C.Admva (Part)</vt:lpstr>
      <vt:lpstr>20 C.Admva (R33)</vt:lpstr>
      <vt:lpstr>21 C.Admva (Reasig)</vt:lpstr>
      <vt:lpstr>22 C.Admva (SubsFed)</vt:lpstr>
      <vt:lpstr>23 C.Admva (Amort)</vt:lpstr>
      <vt:lpstr>24 C.Admva (Int)</vt:lpstr>
      <vt:lpstr>25 C.Admva (Podel Leg)</vt:lpstr>
      <vt:lpstr>26 C.Admva (Podel Jud)</vt:lpstr>
      <vt:lpstr>27 C.Admva (Org´s Aut)</vt:lpstr>
      <vt:lpstr>28 C.Admva (Ent Parasest)</vt:lpstr>
      <vt:lpstr>29 C.Admva (Inst Seg)</vt:lpstr>
      <vt:lpstr>'1 C.Admva (Gub)'!Títulos_a_imprimir</vt:lpstr>
      <vt:lpstr>'10 C.Admva (SS)'!Títulos_a_imprimir</vt:lpstr>
      <vt:lpstr>'11 C.Admva (PGJE)'!Títulos_a_imprimir</vt:lpstr>
      <vt:lpstr>'12 C.Admva (CGCS)'!Títulos_a_imprimir</vt:lpstr>
      <vt:lpstr>'13 C.Admva (RGDF)'!Títulos_a_imprimir</vt:lpstr>
      <vt:lpstr>'14 C.Admva (CGralPE)'!Títulos_a_imprimir</vt:lpstr>
      <vt:lpstr>'15 C.Admva (Turismo)'!Títulos_a_imprimir</vt:lpstr>
      <vt:lpstr>'16 C.Admva (INNOV)'!Títulos_a_imprimir</vt:lpstr>
      <vt:lpstr>'17 C.Admva (Transp y Rend)'!Títulos_a_imprimir</vt:lpstr>
      <vt:lpstr>'18 C.Admva (ProvSal)'!Títulos_a_imprimir</vt:lpstr>
      <vt:lpstr>'19 C.Admva (Part)'!Títulos_a_imprimir</vt:lpstr>
      <vt:lpstr>'2 C.Admva (Gob)'!Títulos_a_imprimir</vt:lpstr>
      <vt:lpstr>'20 C.Admva (R33)'!Títulos_a_imprimir</vt:lpstr>
      <vt:lpstr>'21 C.Admva (Reasig)'!Títulos_a_imprimir</vt:lpstr>
      <vt:lpstr>'22 C.Admva (SubsFed)'!Títulos_a_imprimir</vt:lpstr>
      <vt:lpstr>'23 C.Admva (Amort)'!Títulos_a_imprimir</vt:lpstr>
      <vt:lpstr>'24 C.Admva (Int)'!Títulos_a_imprimir</vt:lpstr>
      <vt:lpstr>'25 C.Admva (Podel Leg)'!Títulos_a_imprimir</vt:lpstr>
      <vt:lpstr>'26 C.Admva (Podel Jud)'!Títulos_a_imprimir</vt:lpstr>
      <vt:lpstr>'27 C.Admva (Org´s Aut)'!Títulos_a_imprimir</vt:lpstr>
      <vt:lpstr>'28 C.Admva (Ent Parasest)'!Títulos_a_imprimir</vt:lpstr>
      <vt:lpstr>'29 C.Admva (Inst Seg)'!Títulos_a_imprimir</vt:lpstr>
      <vt:lpstr>'3 C.Admva (SAF)'!Títulos_a_imprimir</vt:lpstr>
      <vt:lpstr>'4 C.Admva (SEDESHU)'!Títulos_a_imprimir</vt:lpstr>
      <vt:lpstr>'5 C.Admva (SEPyC)'!Títulos_a_imprimir</vt:lpstr>
      <vt:lpstr>'6 C.Admva (SAGP)'!Títulos_a_imprimir</vt:lpstr>
      <vt:lpstr>'7 C.Admva (SDUOP)'!Títulos_a_imprimir</vt:lpstr>
      <vt:lpstr>'8 C.Admva (SSP)'!Títulos_a_imprimir</vt:lpstr>
      <vt:lpstr>'9 C.Admva (SDE)'!Títulos_a_imprimir</vt:lpstr>
      <vt:lpstr>C.Admva!Títulos_a_imprimir</vt:lpstr>
    </vt:vector>
  </TitlesOfParts>
  <Company>http://www.centor.mx.gd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Centor</dc:creator>
  <cp:lastModifiedBy>User</cp:lastModifiedBy>
  <cp:lastPrinted>2020-11-11T20:20:05Z</cp:lastPrinted>
  <dcterms:created xsi:type="dcterms:W3CDTF">2015-03-24T19:01:19Z</dcterms:created>
  <dcterms:modified xsi:type="dcterms:W3CDTF">2020-11-11T20:20:25Z</dcterms:modified>
</cp:coreProperties>
</file>