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80" yWindow="390" windowWidth="21840" windowHeight="12255"/>
  </bookViews>
  <sheets>
    <sheet name="F4 BP-LDF 1er trim 2020" sheetId="5" r:id="rId1"/>
  </sheets>
  <definedNames>
    <definedName name="_xlnm._FilterDatabase" localSheetId="0" hidden="1">'F4 BP-LDF 1er trim 2020'!$B$1:$B$102</definedName>
    <definedName name="_xlnm.Print_Area" localSheetId="0">'F4 BP-LDF 1er trim 2020'!$A$1:$H$77</definedName>
    <definedName name="_xlnm.Print_Titles" localSheetId="0">'F4 BP-LDF 1er trim 2020'!$1:$5</definedName>
  </definedNames>
  <calcPr calcId="125725"/>
</workbook>
</file>

<file path=xl/calcChain.xml><?xml version="1.0" encoding="utf-8"?>
<calcChain xmlns="http://schemas.openxmlformats.org/spreadsheetml/2006/main">
  <c r="D99" i="5"/>
  <c r="E99"/>
  <c r="F99"/>
  <c r="G99"/>
  <c r="C99"/>
  <c r="C80"/>
  <c r="E66"/>
  <c r="E80"/>
  <c r="H99"/>
  <c r="G95"/>
  <c r="E95"/>
  <c r="C95"/>
  <c r="G89"/>
  <c r="E89"/>
  <c r="C89"/>
  <c r="G88"/>
  <c r="E88"/>
  <c r="C88"/>
  <c r="N86"/>
  <c r="L86"/>
  <c r="G84"/>
  <c r="E84"/>
  <c r="C84"/>
  <c r="N82"/>
  <c r="L82"/>
  <c r="M81"/>
  <c r="K81"/>
  <c r="J81"/>
  <c r="G80"/>
  <c r="G69"/>
  <c r="G42" s="1"/>
  <c r="E69"/>
  <c r="E67" s="1"/>
  <c r="C69"/>
  <c r="C42" s="1"/>
  <c r="G66"/>
  <c r="C66"/>
  <c r="G53"/>
  <c r="G41" s="1"/>
  <c r="E53"/>
  <c r="C53"/>
  <c r="C55" s="1"/>
  <c r="C14" s="1"/>
  <c r="C51"/>
  <c r="G50"/>
  <c r="E50"/>
  <c r="C50"/>
  <c r="C41"/>
  <c r="G39"/>
  <c r="G37" s="1"/>
  <c r="E39"/>
  <c r="C39"/>
  <c r="G38"/>
  <c r="E38"/>
  <c r="E37" s="1"/>
  <c r="C38"/>
  <c r="C37"/>
  <c r="C28"/>
  <c r="G19"/>
  <c r="E19"/>
  <c r="G18"/>
  <c r="E18"/>
  <c r="E17" s="1"/>
  <c r="E10"/>
  <c r="G10" s="1"/>
  <c r="C10"/>
  <c r="E9"/>
  <c r="G9" s="1"/>
  <c r="C9"/>
  <c r="E42" l="1"/>
  <c r="C67"/>
  <c r="N81"/>
  <c r="L81"/>
  <c r="C40"/>
  <c r="C44" s="1"/>
  <c r="C11" s="1"/>
  <c r="C8" s="1"/>
  <c r="C59"/>
  <c r="C60" s="1"/>
  <c r="G51"/>
  <c r="G55"/>
  <c r="G14" s="1"/>
  <c r="G67"/>
  <c r="C71"/>
  <c r="C15" s="1"/>
  <c r="C13" s="1"/>
  <c r="G59"/>
  <c r="G60" s="1"/>
  <c r="E71"/>
  <c r="E75" s="1"/>
  <c r="E76" s="1"/>
  <c r="G40"/>
  <c r="E55"/>
  <c r="E14" s="1"/>
  <c r="G17"/>
  <c r="G44"/>
  <c r="G11" s="1"/>
  <c r="G8" s="1"/>
  <c r="G28"/>
  <c r="G71"/>
  <c r="G15" s="1"/>
  <c r="G13" s="1"/>
  <c r="E28"/>
  <c r="E41"/>
  <c r="E40" s="1"/>
  <c r="E44" s="1"/>
  <c r="E11" s="1"/>
  <c r="E8" s="1"/>
  <c r="E51"/>
  <c r="E15" l="1"/>
  <c r="E13" s="1"/>
  <c r="E21" s="1"/>
  <c r="E22" s="1"/>
  <c r="E23" s="1"/>
  <c r="E32" s="1"/>
  <c r="E59"/>
  <c r="E60" s="1"/>
  <c r="C75"/>
  <c r="C76" s="1"/>
  <c r="C21"/>
  <c r="C22" s="1"/>
  <c r="C23" s="1"/>
  <c r="C32" s="1"/>
  <c r="G75"/>
  <c r="G76" s="1"/>
  <c r="G21"/>
  <c r="G22" s="1"/>
  <c r="G23" s="1"/>
  <c r="G32" s="1"/>
</calcChain>
</file>

<file path=xl/sharedStrings.xml><?xml version="1.0" encoding="utf-8"?>
<sst xmlns="http://schemas.openxmlformats.org/spreadsheetml/2006/main" count="81" uniqueCount="56">
  <si>
    <t>Gobierno del Estado de Sinaloa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</si>
  <si>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</si>
  <si>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</si>
  <si>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</si>
  <si>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</si>
  <si>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</si>
  <si>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</si>
  <si>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</si>
  <si>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</si>
  <si>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</si>
  <si>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</si>
  <si>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</si>
  <si>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</si>
  <si>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</si>
  <si>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</si>
  <si>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</si>
  <si>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</si>
  <si>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</si>
  <si>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</si>
  <si>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</si>
  <si>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</si>
  <si>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</si>
  <si>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</si>
  <si>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</si>
  <si>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</si>
  <si>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</si>
  <si>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</si>
  <si>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</si>
  <si>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</si>
  <si>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</si>
  <si>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</si>
  <si>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</si>
  <si>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</si>
  <si>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</si>
  <si>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</si>
  <si>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</si>
  <si>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</si>
  <si>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</si>
  <si>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</si>
  <si>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Gasto Etiquetado</t>
  </si>
  <si>
    <t xml:space="preserve"> Amortización de la Deuda Pública con Gasto Etiquetado</t>
  </si>
  <si>
    <t>Gasto Etiquetado SIN Amortizacion de la Deuda</t>
  </si>
  <si>
    <t>Gasto No Etiquetado</t>
  </si>
  <si>
    <t xml:space="preserve"> Amortización de la Deuda Pública con Gasto NO Etiquetado</t>
  </si>
  <si>
    <t>Gasto No Etiquetado SIN Amortizacion de la Deuda</t>
  </si>
  <si>
    <t xml:space="preserve">Total Gasto </t>
  </si>
  <si>
    <t>Información de Ingresos</t>
  </si>
  <si>
    <t xml:space="preserve">Ingresos de Libre Disposición </t>
  </si>
  <si>
    <t>Transferencias Federales Etiquetadas</t>
  </si>
  <si>
    <t>Total</t>
  </si>
  <si>
    <t>Balance Presupuestario - LDF</t>
  </si>
  <si>
    <t>Ejercido 2019</t>
  </si>
  <si>
    <t>Remanentes ejercicios anteriores</t>
  </si>
  <si>
    <t>Comprobación DEUDA</t>
  </si>
  <si>
    <t>B. Egresos Presupuestarios (B = B1+B2)</t>
  </si>
  <si>
    <t>Del 1 de enero al 31 de marzo 2020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</si>
</sst>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5" fillId="0" borderId="0"/>
    <xf numFmtId="0" fontId="4" fillId="0" borderId="0"/>
  </cellStyleXfs>
  <cellXfs count="88">
    <xf numFmtId="0" fontId="0" fillId="0" borderId="0" xfId="0"/>
    <xf numFmtId="0" fontId="2" fillId="0" borderId="0" xfId="0" applyFont="1" applyFill="1" applyBorder="1" applyAlignment="1">
      <alignment horizontal="left" vertical="center" indent="1"/>
    </xf>
    <xf numFmtId="3" fontId="2" fillId="0" borderId="4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6" fillId="5" borderId="1" xfId="0" applyFont="1" applyFill="1" applyBorder="1"/>
    <xf numFmtId="0" fontId="3" fillId="5" borderId="2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6" fillId="0" borderId="0" xfId="0" applyFont="1"/>
    <xf numFmtId="3" fontId="6" fillId="0" borderId="0" xfId="0" applyNumberFormat="1" applyFont="1"/>
    <xf numFmtId="164" fontId="6" fillId="0" borderId="0" xfId="1" applyNumberFormat="1" applyFont="1"/>
    <xf numFmtId="0" fontId="6" fillId="0" borderId="0" xfId="0" applyFont="1" applyFill="1" applyBorder="1"/>
    <xf numFmtId="0" fontId="6" fillId="0" borderId="4" xfId="0" applyFont="1" applyFill="1" applyBorder="1"/>
    <xf numFmtId="0" fontId="2" fillId="0" borderId="0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3" fontId="3" fillId="0" borderId="4" xfId="0" applyNumberFormat="1" applyFont="1" applyFill="1" applyBorder="1" applyAlignment="1">
      <alignment horizontal="right" vertical="top" wrapText="1"/>
    </xf>
    <xf numFmtId="3" fontId="3" fillId="0" borderId="5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center" wrapText="1" indent="2"/>
    </xf>
    <xf numFmtId="3" fontId="2" fillId="0" borderId="4" xfId="2" applyNumberFormat="1" applyFont="1" applyFill="1" applyBorder="1" applyAlignment="1" applyProtection="1">
      <alignment horizontal="right" vertical="top"/>
      <protection locked="0"/>
    </xf>
    <xf numFmtId="3" fontId="2" fillId="0" borderId="5" xfId="2" applyNumberFormat="1" applyFont="1" applyFill="1" applyBorder="1" applyAlignment="1" applyProtection="1">
      <alignment horizontal="right" vertical="top"/>
      <protection locked="0"/>
    </xf>
    <xf numFmtId="3" fontId="2" fillId="0" borderId="4" xfId="0" applyNumberFormat="1" applyFont="1" applyFill="1" applyBorder="1" applyAlignment="1">
      <alignment horizontal="right" vertical="top" wrapText="1"/>
    </xf>
    <xf numFmtId="3" fontId="2" fillId="0" borderId="5" xfId="0" applyNumberFormat="1" applyFont="1" applyFill="1" applyBorder="1" applyAlignment="1">
      <alignment horizontal="right" vertical="top" wrapText="1"/>
    </xf>
    <xf numFmtId="3" fontId="6" fillId="0" borderId="0" xfId="0" applyNumberFormat="1" applyFont="1" applyFill="1"/>
    <xf numFmtId="0" fontId="6" fillId="0" borderId="4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3" fontId="6" fillId="0" borderId="0" xfId="0" applyNumberFormat="1" applyFont="1" applyFill="1" applyAlignment="1">
      <alignment vertical="top"/>
    </xf>
    <xf numFmtId="3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164" fontId="6" fillId="0" borderId="0" xfId="1" applyNumberFormat="1" applyFont="1" applyAlignment="1">
      <alignment vertical="top"/>
    </xf>
    <xf numFmtId="0" fontId="6" fillId="0" borderId="6" xfId="0" applyFont="1" applyFill="1" applyBorder="1"/>
    <xf numFmtId="0" fontId="2" fillId="0" borderId="7" xfId="0" applyFont="1" applyFill="1" applyBorder="1" applyAlignment="1">
      <alignment vertical="center" wrapText="1"/>
    </xf>
    <xf numFmtId="3" fontId="2" fillId="0" borderId="6" xfId="0" applyNumberFormat="1" applyFont="1" applyFill="1" applyBorder="1" applyAlignment="1">
      <alignment vertical="center" wrapText="1"/>
    </xf>
    <xf numFmtId="3" fontId="2" fillId="0" borderId="8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 indent="1"/>
    </xf>
    <xf numFmtId="3" fontId="2" fillId="0" borderId="4" xfId="0" applyNumberFormat="1" applyFont="1" applyFill="1" applyBorder="1" applyAlignment="1">
      <alignment vertical="center" wrapText="1"/>
    </xf>
    <xf numFmtId="3" fontId="2" fillId="0" borderId="5" xfId="0" applyNumberFormat="1" applyFont="1" applyFill="1" applyBorder="1" applyAlignment="1">
      <alignment vertical="center" wrapText="1"/>
    </xf>
    <xf numFmtId="3" fontId="3" fillId="0" borderId="4" xfId="0" applyNumberFormat="1" applyFont="1" applyFill="1" applyBorder="1" applyAlignment="1">
      <alignment vertical="center" wrapText="1"/>
    </xf>
    <xf numFmtId="3" fontId="3" fillId="0" borderId="5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0" fontId="6" fillId="0" borderId="0" xfId="0" applyFont="1" applyBorder="1"/>
    <xf numFmtId="3" fontId="6" fillId="0" borderId="0" xfId="0" applyNumberFormat="1" applyFont="1" applyBorder="1"/>
    <xf numFmtId="164" fontId="6" fillId="0" borderId="0" xfId="1" applyNumberFormat="1" applyFont="1" applyBorder="1"/>
    <xf numFmtId="0" fontId="6" fillId="0" borderId="0" xfId="0" applyFont="1" applyFill="1" applyBorder="1" applyAlignment="1">
      <alignment horizontal="justify" vertical="top" wrapText="1"/>
    </xf>
    <xf numFmtId="0" fontId="2" fillId="0" borderId="9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6" fillId="0" borderId="0" xfId="0" applyFont="1" applyFill="1"/>
    <xf numFmtId="164" fontId="6" fillId="0" borderId="0" xfId="1" applyNumberFormat="1" applyFont="1" applyFill="1"/>
    <xf numFmtId="3" fontId="6" fillId="0" borderId="0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3" fontId="2" fillId="4" borderId="0" xfId="0" applyNumberFormat="1" applyFont="1" applyFill="1" applyBorder="1" applyAlignment="1">
      <alignment vertical="center"/>
    </xf>
    <xf numFmtId="0" fontId="7" fillId="0" borderId="0" xfId="0" applyFont="1" applyFill="1" applyBorder="1"/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0" fontId="7" fillId="0" borderId="0" xfId="0" applyFont="1" applyFill="1"/>
    <xf numFmtId="3" fontId="7" fillId="0" borderId="0" xfId="0" applyNumberFormat="1" applyFont="1" applyFill="1"/>
    <xf numFmtId="164" fontId="7" fillId="0" borderId="0" xfId="1" applyNumberFormat="1" applyFont="1" applyFill="1"/>
    <xf numFmtId="3" fontId="8" fillId="0" borderId="0" xfId="0" applyNumberFormat="1" applyFont="1" applyFill="1" applyAlignment="1">
      <alignment horizontal="right" vertical="center"/>
    </xf>
    <xf numFmtId="0" fontId="7" fillId="0" borderId="0" xfId="0" applyFont="1"/>
    <xf numFmtId="0" fontId="3" fillId="3" borderId="0" xfId="0" applyFont="1" applyFill="1" applyBorder="1" applyAlignment="1">
      <alignment horizontal="right" vertical="center"/>
    </xf>
    <xf numFmtId="3" fontId="3" fillId="3" borderId="0" xfId="0" applyNumberFormat="1" applyFont="1" applyFill="1" applyBorder="1" applyAlignment="1">
      <alignment vertical="center"/>
    </xf>
    <xf numFmtId="3" fontId="7" fillId="0" borderId="0" xfId="0" applyNumberFormat="1" applyFont="1"/>
    <xf numFmtId="164" fontId="7" fillId="0" borderId="0" xfId="1" applyNumberFormat="1" applyFont="1"/>
    <xf numFmtId="3" fontId="2" fillId="3" borderId="0" xfId="0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164" fontId="6" fillId="0" borderId="0" xfId="0" applyNumberFormat="1" applyFont="1" applyBorder="1"/>
    <xf numFmtId="3" fontId="6" fillId="7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justify" vertical="top" wrapText="1"/>
    </xf>
    <xf numFmtId="3" fontId="6" fillId="6" borderId="0" xfId="0" applyNumberFormat="1" applyFont="1" applyFill="1" applyAlignment="1">
      <alignment horizontal="center"/>
    </xf>
    <xf numFmtId="164" fontId="6" fillId="8" borderId="0" xfId="1" applyNumberFormat="1" applyFont="1" applyFill="1" applyBorder="1"/>
  </cellXfs>
  <cellStyles count="6">
    <cellStyle name="Millares" xfId="1" builtinId="3"/>
    <cellStyle name="Normal" xfId="0" builtinId="0"/>
    <cellStyle name="Normal 2" xfId="3"/>
    <cellStyle name="Normal 2 2" xfId="4"/>
    <cellStyle name="Normal 2 3" xfId="2"/>
    <cellStyle name="Normal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4"/>
  <sheetViews>
    <sheetView showGridLines="0" tabSelected="1" zoomScale="120" zoomScaleNormal="120" workbookViewId="0">
      <pane ySplit="6" topLeftCell="A8" activePane="bottomLeft" state="frozen"/>
      <selection pane="bottomLeft" activeCell="U39" sqref="U39"/>
    </sheetView>
  </sheetViews>
  <sheetFormatPr baseColWidth="10" defaultColWidth="11" defaultRowHeight="12"/>
  <cols>
    <col min="1" max="1" width="1.5703125" style="12" customWidth="1"/>
    <col min="2" max="2" width="86.85546875" style="12" customWidth="1"/>
    <col min="3" max="3" width="14.28515625" style="48" customWidth="1"/>
    <col min="4" max="4" width="0.7109375" style="12" customWidth="1"/>
    <col min="5" max="5" width="14" style="48" customWidth="1"/>
    <col min="6" max="6" width="0.42578125" style="12" customWidth="1"/>
    <col min="7" max="7" width="14.140625" style="48" customWidth="1"/>
    <col min="8" max="8" width="0.42578125" style="12" customWidth="1"/>
    <col min="9" max="9" width="14.7109375" style="13" customWidth="1"/>
    <col min="10" max="11" width="12.5703125" style="13" hidden="1" customWidth="1"/>
    <col min="12" max="12" width="13.140625" style="13" hidden="1" customWidth="1"/>
    <col min="13" max="13" width="1.28515625" style="13" hidden="1" customWidth="1"/>
    <col min="14" max="14" width="12.85546875" style="13" hidden="1" customWidth="1"/>
    <col min="15" max="15" width="0" style="13" hidden="1" customWidth="1"/>
    <col min="16" max="17" width="0" style="12" hidden="1" customWidth="1"/>
    <col min="18" max="19" width="12.85546875" style="14" bestFit="1" customWidth="1"/>
    <col min="20" max="16384" width="11" style="12"/>
  </cols>
  <sheetData>
    <row r="1" spans="1:16" ht="14.25" customHeight="1">
      <c r="A1" s="83" t="s">
        <v>0</v>
      </c>
      <c r="B1" s="83"/>
      <c r="C1" s="83"/>
      <c r="D1" s="83"/>
      <c r="E1" s="83"/>
      <c r="F1" s="83"/>
      <c r="G1" s="83"/>
    </row>
    <row r="2" spans="1:16" ht="14.25" customHeight="1">
      <c r="A2" s="83" t="s">
        <v>50</v>
      </c>
      <c r="B2" s="83"/>
      <c r="C2" s="83"/>
      <c r="D2" s="83"/>
      <c r="E2" s="83"/>
      <c r="F2" s="83"/>
      <c r="G2" s="83"/>
    </row>
    <row r="3" spans="1:16" ht="12.75" customHeight="1">
      <c r="A3" s="84" t="s">
        <v>55</v>
      </c>
      <c r="B3" s="84"/>
      <c r="C3" s="84"/>
      <c r="D3" s="84"/>
      <c r="E3" s="84"/>
      <c r="F3" s="84"/>
      <c r="G3" s="84"/>
    </row>
    <row r="4" spans="1:16" ht="12.75" customHeight="1">
      <c r="A4" s="83" t="s">
        <v>1</v>
      </c>
      <c r="B4" s="83"/>
      <c r="C4" s="83"/>
      <c r="D4" s="83"/>
      <c r="E4" s="83"/>
      <c r="F4" s="83"/>
      <c r="G4" s="83"/>
    </row>
    <row r="5" spans="1:16" ht="6.75" customHeight="1">
      <c r="A5" s="15"/>
      <c r="B5" s="1"/>
      <c r="C5" s="15"/>
      <c r="D5" s="15"/>
      <c r="E5" s="15"/>
      <c r="F5" s="15"/>
      <c r="G5" s="15"/>
    </row>
    <row r="6" spans="1:16" ht="27.75" customHeight="1">
      <c r="A6" s="8"/>
      <c r="B6" s="9" t="s">
        <v>2</v>
      </c>
      <c r="C6" s="10" t="s">
        <v>3</v>
      </c>
      <c r="D6" s="11"/>
      <c r="E6" s="10" t="s">
        <v>4</v>
      </c>
      <c r="F6" s="11"/>
      <c r="G6" s="10" t="s">
        <v>5</v>
      </c>
      <c r="H6" s="11"/>
    </row>
    <row r="7" spans="1:16" ht="6" customHeight="1">
      <c r="A7" s="16"/>
      <c r="B7" s="17"/>
      <c r="C7" s="18"/>
      <c r="D7" s="19"/>
      <c r="E7" s="18"/>
      <c r="F7" s="19"/>
      <c r="G7" s="18"/>
      <c r="H7" s="19"/>
    </row>
    <row r="8" spans="1:16" ht="15.75" customHeight="1">
      <c r="A8" s="16"/>
      <c r="B8" s="20" t="s">
        <v>6</v>
      </c>
      <c r="C8" s="21">
        <f>+C9+C10+C11</f>
        <v>55349564011</v>
      </c>
      <c r="D8" s="22"/>
      <c r="E8" s="21">
        <f>+E9+E10+E11</f>
        <v>12838430373</v>
      </c>
      <c r="F8" s="22"/>
      <c r="G8" s="21">
        <f>+G9+G10+G11</f>
        <v>12838430373</v>
      </c>
      <c r="H8" s="22"/>
    </row>
    <row r="9" spans="1:16" ht="15.75" customHeight="1">
      <c r="A9" s="16"/>
      <c r="B9" s="23" t="s">
        <v>7</v>
      </c>
      <c r="C9" s="24">
        <f>C93</f>
        <v>28049219660</v>
      </c>
      <c r="D9" s="25"/>
      <c r="E9" s="24">
        <f>E93</f>
        <v>8045507017</v>
      </c>
      <c r="F9" s="25"/>
      <c r="G9" s="24">
        <f>E9</f>
        <v>8045507017</v>
      </c>
      <c r="H9" s="25"/>
    </row>
    <row r="10" spans="1:16" ht="15.75" customHeight="1">
      <c r="A10" s="16"/>
      <c r="B10" s="23" t="s">
        <v>8</v>
      </c>
      <c r="C10" s="26">
        <f>C94</f>
        <v>27497526610</v>
      </c>
      <c r="D10" s="27"/>
      <c r="E10" s="26">
        <f>E94</f>
        <v>4841041858</v>
      </c>
      <c r="F10" s="27"/>
      <c r="G10" s="26">
        <f>E10</f>
        <v>4841041858</v>
      </c>
      <c r="H10" s="27"/>
      <c r="I10" s="28"/>
    </row>
    <row r="11" spans="1:16" ht="15.75" customHeight="1">
      <c r="A11" s="16"/>
      <c r="B11" s="23" t="s">
        <v>9</v>
      </c>
      <c r="C11" s="26">
        <f>+C44</f>
        <v>-197182259</v>
      </c>
      <c r="D11" s="27"/>
      <c r="E11" s="26">
        <f>+E44</f>
        <v>-48118502</v>
      </c>
      <c r="F11" s="27"/>
      <c r="G11" s="26">
        <f>+G44</f>
        <v>-48118502</v>
      </c>
      <c r="H11" s="27"/>
      <c r="I11" s="28"/>
    </row>
    <row r="12" spans="1:16" ht="6.75" customHeight="1">
      <c r="A12" s="16"/>
      <c r="B12" s="17"/>
      <c r="C12" s="26"/>
      <c r="D12" s="27"/>
      <c r="E12" s="26"/>
      <c r="F12" s="27"/>
      <c r="G12" s="26"/>
      <c r="H12" s="27"/>
      <c r="I12" s="28"/>
    </row>
    <row r="13" spans="1:16" ht="15.75" customHeight="1">
      <c r="A13" s="16"/>
      <c r="B13" s="20" t="s">
        <v>54</v>
      </c>
      <c r="C13" s="21">
        <f>+C14+C15</f>
        <v>55349564011</v>
      </c>
      <c r="D13" s="22"/>
      <c r="E13" s="21">
        <f>+E14+E15</f>
        <v>12531147312</v>
      </c>
      <c r="F13" s="22"/>
      <c r="G13" s="21">
        <f>+G14+G15</f>
        <v>11148785525</v>
      </c>
      <c r="H13" s="22"/>
      <c r="I13" s="28"/>
      <c r="P13" s="13"/>
    </row>
    <row r="14" spans="1:16" ht="15.75" customHeight="1">
      <c r="A14" s="16"/>
      <c r="B14" s="23" t="s">
        <v>10</v>
      </c>
      <c r="C14" s="26">
        <f>+C55</f>
        <v>28049219660</v>
      </c>
      <c r="D14" s="27"/>
      <c r="E14" s="26">
        <f>+E55</f>
        <v>8007257289</v>
      </c>
      <c r="F14" s="27"/>
      <c r="G14" s="26">
        <f>+G55</f>
        <v>6678738711</v>
      </c>
      <c r="H14" s="27"/>
      <c r="I14" s="28"/>
    </row>
    <row r="15" spans="1:16" ht="15.75" customHeight="1">
      <c r="A15" s="16"/>
      <c r="B15" s="23" t="s">
        <v>11</v>
      </c>
      <c r="C15" s="26">
        <f>+C71</f>
        <v>27300344351</v>
      </c>
      <c r="D15" s="27"/>
      <c r="E15" s="26">
        <f>+E71</f>
        <v>4523890023</v>
      </c>
      <c r="F15" s="27"/>
      <c r="G15" s="26">
        <f>+G71</f>
        <v>4470046814</v>
      </c>
      <c r="H15" s="27"/>
      <c r="I15" s="28"/>
    </row>
    <row r="16" spans="1:16" ht="5.25" customHeight="1">
      <c r="A16" s="16"/>
      <c r="B16" s="17"/>
      <c r="C16" s="26"/>
      <c r="D16" s="27"/>
      <c r="E16" s="26"/>
      <c r="F16" s="27"/>
      <c r="G16" s="26"/>
      <c r="H16" s="27"/>
      <c r="I16" s="28"/>
    </row>
    <row r="17" spans="1:23" ht="15.75" customHeight="1">
      <c r="A17" s="16"/>
      <c r="B17" s="20" t="s">
        <v>12</v>
      </c>
      <c r="C17" s="26"/>
      <c r="D17" s="27"/>
      <c r="E17" s="21">
        <f>+E18+E19</f>
        <v>206322849.42000002</v>
      </c>
      <c r="F17" s="22"/>
      <c r="G17" s="21">
        <f>+G18+G19</f>
        <v>205695041.75</v>
      </c>
      <c r="H17" s="22"/>
      <c r="I17" s="28"/>
    </row>
    <row r="18" spans="1:23" ht="15.75" customHeight="1">
      <c r="A18" s="16"/>
      <c r="B18" s="23" t="s">
        <v>13</v>
      </c>
      <c r="C18" s="26"/>
      <c r="D18" s="27"/>
      <c r="E18" s="26">
        <f>+E57</f>
        <v>4491482.8000000007</v>
      </c>
      <c r="F18" s="27"/>
      <c r="G18" s="26">
        <f>+G57</f>
        <v>4436517.3599999994</v>
      </c>
      <c r="H18" s="27"/>
      <c r="I18" s="28"/>
    </row>
    <row r="19" spans="1:23" ht="15.75" customHeight="1">
      <c r="A19" s="16"/>
      <c r="B19" s="23" t="s">
        <v>14</v>
      </c>
      <c r="C19" s="26"/>
      <c r="D19" s="27"/>
      <c r="E19" s="26">
        <f>E73</f>
        <v>201831366.62</v>
      </c>
      <c r="F19" s="27"/>
      <c r="G19" s="26">
        <f>G73</f>
        <v>201258524.38999999</v>
      </c>
      <c r="H19" s="27"/>
      <c r="I19" s="28"/>
    </row>
    <row r="20" spans="1:23" ht="5.25" customHeight="1">
      <c r="A20" s="16"/>
      <c r="B20" s="17"/>
      <c r="C20" s="26"/>
      <c r="D20" s="27"/>
      <c r="E20" s="26"/>
      <c r="F20" s="27"/>
      <c r="G20" s="26"/>
      <c r="H20" s="27"/>
      <c r="I20" s="28"/>
    </row>
    <row r="21" spans="1:23" ht="15.75" customHeight="1">
      <c r="A21" s="16"/>
      <c r="B21" s="20" t="s">
        <v>15</v>
      </c>
      <c r="C21" s="21">
        <f>+C8-C13+C17</f>
        <v>0</v>
      </c>
      <c r="D21" s="22"/>
      <c r="E21" s="21">
        <f>+E8-E13+E17</f>
        <v>513605910.42000002</v>
      </c>
      <c r="F21" s="22"/>
      <c r="G21" s="21">
        <f>+G8-G13+G17</f>
        <v>1895339889.75</v>
      </c>
      <c r="H21" s="22"/>
      <c r="I21" s="28"/>
    </row>
    <row r="22" spans="1:23" ht="15.75" customHeight="1">
      <c r="A22" s="16"/>
      <c r="B22" s="20" t="s">
        <v>16</v>
      </c>
      <c r="C22" s="21">
        <f>C21-C11</f>
        <v>197182259</v>
      </c>
      <c r="D22" s="22"/>
      <c r="E22" s="21">
        <f>E21-E11</f>
        <v>561724412.42000008</v>
      </c>
      <c r="F22" s="22"/>
      <c r="G22" s="21">
        <f>G21-G11</f>
        <v>1943458391.75</v>
      </c>
      <c r="H22" s="22"/>
      <c r="I22" s="28"/>
    </row>
    <row r="23" spans="1:23" s="33" customFormat="1" ht="18" customHeight="1">
      <c r="A23" s="29"/>
      <c r="B23" s="30" t="s">
        <v>17</v>
      </c>
      <c r="C23" s="21">
        <f>C22-C17</f>
        <v>197182259</v>
      </c>
      <c r="D23" s="22"/>
      <c r="E23" s="21">
        <f>E22-E17</f>
        <v>355401563.00000006</v>
      </c>
      <c r="F23" s="22"/>
      <c r="G23" s="21">
        <f>G22-G17</f>
        <v>1737763350</v>
      </c>
      <c r="H23" s="22"/>
      <c r="I23" s="31"/>
      <c r="J23" s="32"/>
      <c r="K23" s="32"/>
      <c r="L23" s="32"/>
      <c r="M23" s="32"/>
      <c r="N23" s="32"/>
      <c r="O23" s="32"/>
      <c r="R23" s="34"/>
      <c r="S23" s="34"/>
    </row>
    <row r="24" spans="1:23" ht="4.5" customHeight="1">
      <c r="A24" s="35"/>
      <c r="B24" s="36"/>
      <c r="C24" s="37"/>
      <c r="D24" s="38"/>
      <c r="E24" s="37"/>
      <c r="F24" s="38"/>
      <c r="G24" s="37"/>
      <c r="H24" s="38"/>
    </row>
    <row r="25" spans="1:23" ht="6" customHeight="1">
      <c r="A25" s="15"/>
      <c r="B25" s="15"/>
      <c r="C25" s="15"/>
      <c r="D25" s="15"/>
      <c r="E25" s="15"/>
      <c r="F25" s="15"/>
      <c r="G25" s="15"/>
    </row>
    <row r="26" spans="1:23" ht="16.5" customHeight="1">
      <c r="A26" s="8"/>
      <c r="B26" s="9" t="s">
        <v>2</v>
      </c>
      <c r="C26" s="10" t="s">
        <v>18</v>
      </c>
      <c r="D26" s="11"/>
      <c r="E26" s="10" t="s">
        <v>4</v>
      </c>
      <c r="F26" s="11"/>
      <c r="G26" s="10" t="s">
        <v>19</v>
      </c>
      <c r="H26" s="11"/>
    </row>
    <row r="27" spans="1:23" ht="5.25" customHeight="1">
      <c r="A27" s="16"/>
      <c r="B27" s="17"/>
      <c r="C27" s="18"/>
      <c r="D27" s="19"/>
      <c r="E27" s="18"/>
      <c r="F27" s="19"/>
      <c r="G27" s="18"/>
      <c r="H27" s="19"/>
    </row>
    <row r="28" spans="1:23" ht="15.75" customHeight="1">
      <c r="A28" s="16"/>
      <c r="B28" s="20" t="s">
        <v>20</v>
      </c>
      <c r="C28" s="5">
        <f>+C29+C30</f>
        <v>431262841</v>
      </c>
      <c r="D28" s="6"/>
      <c r="E28" s="5">
        <f>+E29+E30</f>
        <v>96566261</v>
      </c>
      <c r="F28" s="6"/>
      <c r="G28" s="5">
        <f>+G29+G30</f>
        <v>96566261</v>
      </c>
      <c r="H28" s="6"/>
    </row>
    <row r="29" spans="1:23" ht="15.75" customHeight="1">
      <c r="A29" s="16"/>
      <c r="B29" s="39" t="s">
        <v>21</v>
      </c>
      <c r="C29" s="40">
        <v>337035518</v>
      </c>
      <c r="D29" s="41"/>
      <c r="E29" s="40">
        <v>12715643</v>
      </c>
      <c r="F29" s="41"/>
      <c r="G29" s="40">
        <v>12715643</v>
      </c>
      <c r="H29" s="41"/>
      <c r="T29" s="13"/>
      <c r="U29" s="13"/>
      <c r="V29" s="13"/>
      <c r="W29" s="13"/>
    </row>
    <row r="30" spans="1:23" ht="15.75" customHeight="1">
      <c r="A30" s="16"/>
      <c r="B30" s="39" t="s">
        <v>22</v>
      </c>
      <c r="C30" s="40">
        <v>94227323</v>
      </c>
      <c r="D30" s="41"/>
      <c r="E30" s="40">
        <v>83850618</v>
      </c>
      <c r="F30" s="41"/>
      <c r="G30" s="40">
        <v>83850618</v>
      </c>
      <c r="H30" s="41"/>
    </row>
    <row r="31" spans="1:23" ht="8.25" customHeight="1">
      <c r="A31" s="16"/>
      <c r="B31" s="17"/>
      <c r="C31" s="40"/>
      <c r="D31" s="41"/>
      <c r="E31" s="40"/>
      <c r="F31" s="41"/>
      <c r="G31" s="40"/>
      <c r="H31" s="41"/>
    </row>
    <row r="32" spans="1:23" ht="15.75" customHeight="1">
      <c r="A32" s="16"/>
      <c r="B32" s="20" t="s">
        <v>23</v>
      </c>
      <c r="C32" s="42">
        <f>+C23+C28</f>
        <v>628445100</v>
      </c>
      <c r="D32" s="43"/>
      <c r="E32" s="42">
        <f>+E23+E28</f>
        <v>451967824.00000006</v>
      </c>
      <c r="F32" s="43"/>
      <c r="G32" s="42">
        <f>+G23+G28</f>
        <v>1834329611</v>
      </c>
      <c r="H32" s="43"/>
    </row>
    <row r="33" spans="1:19" ht="7.5" customHeight="1">
      <c r="A33" s="35"/>
      <c r="B33" s="36"/>
      <c r="C33" s="37"/>
      <c r="D33" s="38"/>
      <c r="E33" s="37"/>
      <c r="F33" s="38"/>
      <c r="G33" s="37"/>
      <c r="H33" s="38"/>
    </row>
    <row r="34" spans="1:19" ht="5.25" customHeight="1">
      <c r="A34" s="15"/>
      <c r="B34" s="15"/>
      <c r="C34" s="15"/>
      <c r="D34" s="15"/>
      <c r="E34" s="15"/>
      <c r="F34" s="15"/>
      <c r="G34" s="15"/>
    </row>
    <row r="35" spans="1:19" ht="24.75" customHeight="1">
      <c r="A35" s="8"/>
      <c r="B35" s="9" t="s">
        <v>2</v>
      </c>
      <c r="C35" s="10" t="s">
        <v>3</v>
      </c>
      <c r="D35" s="11"/>
      <c r="E35" s="10" t="s">
        <v>4</v>
      </c>
      <c r="F35" s="11"/>
      <c r="G35" s="10" t="s">
        <v>5</v>
      </c>
      <c r="H35" s="11"/>
    </row>
    <row r="36" spans="1:19" ht="4.5" customHeight="1">
      <c r="A36" s="16"/>
      <c r="B36" s="44"/>
      <c r="C36" s="2"/>
      <c r="D36" s="3"/>
      <c r="E36" s="2"/>
      <c r="F36" s="3"/>
      <c r="G36" s="2"/>
      <c r="H36" s="3"/>
    </row>
    <row r="37" spans="1:19" ht="15.75" customHeight="1">
      <c r="A37" s="16"/>
      <c r="B37" s="4" t="s">
        <v>24</v>
      </c>
      <c r="C37" s="5">
        <f>+C38+C39</f>
        <v>0</v>
      </c>
      <c r="D37" s="6"/>
      <c r="E37" s="5">
        <f>+E38+E39</f>
        <v>0</v>
      </c>
      <c r="F37" s="6"/>
      <c r="G37" s="5">
        <f>+G38+G39</f>
        <v>0</v>
      </c>
      <c r="H37" s="6"/>
    </row>
    <row r="38" spans="1:19" ht="15.75" customHeight="1">
      <c r="A38" s="16"/>
      <c r="B38" s="1" t="s">
        <v>25</v>
      </c>
      <c r="C38" s="2">
        <f>+C52</f>
        <v>0</v>
      </c>
      <c r="D38" s="3"/>
      <c r="E38" s="2">
        <f>+E52</f>
        <v>0</v>
      </c>
      <c r="F38" s="3"/>
      <c r="G38" s="2">
        <f>+G52</f>
        <v>0</v>
      </c>
      <c r="H38" s="3"/>
    </row>
    <row r="39" spans="1:19" ht="15.75" customHeight="1">
      <c r="A39" s="16"/>
      <c r="B39" s="1" t="s">
        <v>26</v>
      </c>
      <c r="C39" s="2">
        <f>C68</f>
        <v>0</v>
      </c>
      <c r="D39" s="3"/>
      <c r="E39" s="2">
        <f>E68</f>
        <v>0</v>
      </c>
      <c r="F39" s="3"/>
      <c r="G39" s="2">
        <f>G68</f>
        <v>0</v>
      </c>
      <c r="H39" s="3"/>
    </row>
    <row r="40" spans="1:19" ht="15.75" customHeight="1">
      <c r="A40" s="16"/>
      <c r="B40" s="4" t="s">
        <v>27</v>
      </c>
      <c r="C40" s="5">
        <f>+C41+C42</f>
        <v>197182259</v>
      </c>
      <c r="D40" s="6"/>
      <c r="E40" s="5">
        <f>+E41+E42</f>
        <v>48118502</v>
      </c>
      <c r="F40" s="6"/>
      <c r="G40" s="5">
        <f>+G41+G42</f>
        <v>48118502</v>
      </c>
      <c r="H40" s="6"/>
    </row>
    <row r="41" spans="1:19" ht="15.75" customHeight="1">
      <c r="A41" s="16"/>
      <c r="B41" s="1" t="s">
        <v>28</v>
      </c>
      <c r="C41" s="2">
        <f>+C53</f>
        <v>0</v>
      </c>
      <c r="D41" s="3"/>
      <c r="E41" s="2">
        <f>+E53</f>
        <v>0</v>
      </c>
      <c r="F41" s="3"/>
      <c r="G41" s="2">
        <f>+G53</f>
        <v>0</v>
      </c>
      <c r="H41" s="3"/>
    </row>
    <row r="42" spans="1:19" ht="15.75" customHeight="1">
      <c r="A42" s="16"/>
      <c r="B42" s="1" t="s">
        <v>29</v>
      </c>
      <c r="C42" s="2">
        <f>C69</f>
        <v>197182259</v>
      </c>
      <c r="D42" s="3"/>
      <c r="E42" s="2">
        <f>E69</f>
        <v>48118502</v>
      </c>
      <c r="F42" s="3"/>
      <c r="G42" s="2">
        <f>G69</f>
        <v>48118502</v>
      </c>
      <c r="H42" s="3"/>
    </row>
    <row r="43" spans="1:19" ht="6.75" customHeight="1">
      <c r="A43" s="16"/>
      <c r="B43" s="44"/>
      <c r="C43" s="2"/>
      <c r="D43" s="3"/>
      <c r="E43" s="2"/>
      <c r="F43" s="3"/>
      <c r="G43" s="2"/>
      <c r="H43" s="3"/>
    </row>
    <row r="44" spans="1:19" ht="15.75" customHeight="1">
      <c r="A44" s="16"/>
      <c r="B44" s="4" t="s">
        <v>30</v>
      </c>
      <c r="C44" s="5">
        <f>+C37-C40</f>
        <v>-197182259</v>
      </c>
      <c r="D44" s="6"/>
      <c r="E44" s="5">
        <f>+E37-E40</f>
        <v>-48118502</v>
      </c>
      <c r="F44" s="6"/>
      <c r="G44" s="5">
        <f>+G37-G40</f>
        <v>-48118502</v>
      </c>
      <c r="H44" s="6"/>
    </row>
    <row r="45" spans="1:19" ht="12" customHeight="1">
      <c r="A45" s="35"/>
      <c r="B45" s="45"/>
      <c r="C45" s="46"/>
      <c r="D45" s="47"/>
      <c r="E45" s="46"/>
      <c r="F45" s="47"/>
      <c r="G45" s="46"/>
      <c r="H45" s="47"/>
    </row>
    <row r="46" spans="1:19" s="48" customFormat="1" ht="20.25" customHeight="1">
      <c r="A46" s="85"/>
      <c r="B46" s="85"/>
      <c r="C46" s="85"/>
      <c r="D46" s="85"/>
      <c r="E46" s="85"/>
      <c r="F46" s="85"/>
      <c r="G46" s="85"/>
      <c r="I46" s="49"/>
      <c r="J46" s="49"/>
      <c r="K46" s="49"/>
      <c r="L46" s="49"/>
      <c r="M46" s="49"/>
      <c r="N46" s="49"/>
      <c r="O46" s="49"/>
      <c r="R46" s="50"/>
      <c r="S46" s="50"/>
    </row>
    <row r="47" spans="1:19" s="48" customFormat="1" ht="8.25" customHeight="1">
      <c r="A47" s="51"/>
      <c r="B47" s="51"/>
      <c r="C47" s="51"/>
      <c r="D47" s="51"/>
      <c r="E47" s="51"/>
      <c r="F47" s="51"/>
      <c r="G47" s="51"/>
      <c r="I47" s="49"/>
      <c r="J47" s="49"/>
      <c r="K47" s="49"/>
      <c r="L47" s="49"/>
      <c r="M47" s="49"/>
      <c r="N47" s="49"/>
      <c r="O47" s="49"/>
      <c r="R47" s="50"/>
      <c r="S47" s="50"/>
    </row>
    <row r="48" spans="1:19" ht="30" customHeight="1">
      <c r="A48" s="8"/>
      <c r="B48" s="9" t="s">
        <v>2</v>
      </c>
      <c r="C48" s="10" t="s">
        <v>3</v>
      </c>
      <c r="D48" s="11"/>
      <c r="E48" s="10" t="s">
        <v>4</v>
      </c>
      <c r="F48" s="11"/>
      <c r="G48" s="10" t="s">
        <v>5</v>
      </c>
      <c r="H48" s="11"/>
    </row>
    <row r="49" spans="1:9" ht="12" customHeight="1">
      <c r="A49" s="16"/>
      <c r="B49" s="52"/>
      <c r="C49" s="53"/>
      <c r="D49" s="54"/>
      <c r="E49" s="53"/>
      <c r="F49" s="54"/>
      <c r="G49" s="53"/>
      <c r="H49" s="54"/>
    </row>
    <row r="50" spans="1:9" ht="15.75" customHeight="1">
      <c r="A50" s="16"/>
      <c r="B50" s="44" t="s">
        <v>31</v>
      </c>
      <c r="C50" s="2">
        <f>C93</f>
        <v>28049219660</v>
      </c>
      <c r="D50" s="3"/>
      <c r="E50" s="2">
        <f>E93</f>
        <v>8045507017</v>
      </c>
      <c r="F50" s="3"/>
      <c r="G50" s="2">
        <f>G93</f>
        <v>8045507017</v>
      </c>
      <c r="H50" s="3"/>
    </row>
    <row r="51" spans="1:9" ht="15.75" customHeight="1">
      <c r="A51" s="16"/>
      <c r="B51" s="44" t="s">
        <v>32</v>
      </c>
      <c r="C51" s="2">
        <f>+C52-C53</f>
        <v>0</v>
      </c>
      <c r="D51" s="3"/>
      <c r="E51" s="2">
        <f>+E52-E53</f>
        <v>0</v>
      </c>
      <c r="F51" s="3"/>
      <c r="G51" s="2">
        <f>+G52-G53</f>
        <v>0</v>
      </c>
      <c r="H51" s="3"/>
    </row>
    <row r="52" spans="1:9" ht="15.75" customHeight="1">
      <c r="A52" s="16"/>
      <c r="B52" s="1" t="s">
        <v>25</v>
      </c>
      <c r="C52" s="2">
        <v>0</v>
      </c>
      <c r="D52" s="3"/>
      <c r="E52" s="2">
        <v>0</v>
      </c>
      <c r="F52" s="3"/>
      <c r="G52" s="2">
        <v>0</v>
      </c>
      <c r="H52" s="3"/>
    </row>
    <row r="53" spans="1:9" ht="15.75" customHeight="1">
      <c r="A53" s="16"/>
      <c r="B53" s="1" t="s">
        <v>28</v>
      </c>
      <c r="C53" s="2">
        <f>C87</f>
        <v>0</v>
      </c>
      <c r="D53" s="3"/>
      <c r="E53" s="2">
        <f>E87</f>
        <v>0</v>
      </c>
      <c r="F53" s="3"/>
      <c r="G53" s="2">
        <f>G87</f>
        <v>0</v>
      </c>
      <c r="H53" s="3"/>
    </row>
    <row r="54" spans="1:9" ht="12" customHeight="1">
      <c r="A54" s="16"/>
      <c r="B54" s="44"/>
      <c r="C54" s="2"/>
      <c r="D54" s="3"/>
      <c r="E54" s="2"/>
      <c r="F54" s="3"/>
      <c r="G54" s="2"/>
      <c r="H54" s="3"/>
    </row>
    <row r="55" spans="1:9" ht="15.75" customHeight="1">
      <c r="A55" s="16"/>
      <c r="B55" s="44" t="s">
        <v>10</v>
      </c>
      <c r="C55" s="2">
        <f>C86-C53</f>
        <v>28049219660</v>
      </c>
      <c r="D55" s="3"/>
      <c r="E55" s="2">
        <f>E86-E53</f>
        <v>8007257289</v>
      </c>
      <c r="F55" s="3"/>
      <c r="G55" s="2">
        <f>G86-G53</f>
        <v>6678738711</v>
      </c>
      <c r="H55" s="3"/>
    </row>
    <row r="56" spans="1:9" ht="12" customHeight="1">
      <c r="A56" s="16"/>
      <c r="B56" s="44"/>
      <c r="C56" s="2"/>
      <c r="D56" s="3"/>
      <c r="E56" s="2"/>
      <c r="F56" s="3"/>
      <c r="G56" s="2"/>
      <c r="H56" s="3"/>
    </row>
    <row r="57" spans="1:9" ht="15.75" customHeight="1">
      <c r="A57" s="16"/>
      <c r="B57" s="44" t="s">
        <v>13</v>
      </c>
      <c r="C57" s="2"/>
      <c r="D57" s="3"/>
      <c r="E57" s="2">
        <v>4491482.8000000007</v>
      </c>
      <c r="F57" s="3"/>
      <c r="G57" s="2">
        <v>4436517.3599999994</v>
      </c>
      <c r="H57" s="3"/>
      <c r="I57" s="28"/>
    </row>
    <row r="58" spans="1:9" ht="12" customHeight="1">
      <c r="A58" s="16"/>
      <c r="B58" s="44"/>
      <c r="C58" s="2"/>
      <c r="D58" s="3"/>
      <c r="E58" s="2"/>
      <c r="F58" s="3"/>
      <c r="G58" s="2"/>
      <c r="H58" s="3"/>
    </row>
    <row r="59" spans="1:9" ht="15.75" customHeight="1">
      <c r="A59" s="16"/>
      <c r="B59" s="4" t="s">
        <v>33</v>
      </c>
      <c r="C59" s="5">
        <f>+C50+C51-C55+C57</f>
        <v>0</v>
      </c>
      <c r="D59" s="6"/>
      <c r="E59" s="5">
        <f>+E50+E51-E55+E57</f>
        <v>42741210.799999997</v>
      </c>
      <c r="F59" s="6"/>
      <c r="G59" s="5">
        <f>+G50+G51-G55+G57</f>
        <v>1371204823.3599999</v>
      </c>
      <c r="H59" s="6"/>
    </row>
    <row r="60" spans="1:9" ht="15.75" customHeight="1">
      <c r="A60" s="16"/>
      <c r="B60" s="4" t="s">
        <v>34</v>
      </c>
      <c r="C60" s="5">
        <f>+C59-C51</f>
        <v>0</v>
      </c>
      <c r="D60" s="6"/>
      <c r="E60" s="5">
        <f>+E59+E51</f>
        <v>42741210.799999997</v>
      </c>
      <c r="F60" s="6"/>
      <c r="G60" s="5">
        <f>+G59-G51</f>
        <v>1371204823.3599999</v>
      </c>
      <c r="H60" s="6"/>
    </row>
    <row r="61" spans="1:9" ht="12" customHeight="1">
      <c r="A61" s="35"/>
      <c r="B61" s="55"/>
      <c r="C61" s="56"/>
      <c r="D61" s="57"/>
      <c r="E61" s="56"/>
      <c r="F61" s="57"/>
      <c r="G61" s="56"/>
      <c r="H61" s="57"/>
    </row>
    <row r="62" spans="1:9">
      <c r="A62" s="15"/>
      <c r="B62" s="44"/>
      <c r="C62" s="44"/>
      <c r="D62" s="44"/>
      <c r="E62" s="44"/>
      <c r="F62" s="44"/>
      <c r="G62" s="44"/>
    </row>
    <row r="63" spans="1:9">
      <c r="A63" s="15"/>
      <c r="B63" s="15"/>
      <c r="C63" s="15"/>
      <c r="D63" s="15"/>
      <c r="E63" s="15"/>
      <c r="F63" s="15"/>
      <c r="G63" s="15"/>
    </row>
    <row r="64" spans="1:9" ht="33" customHeight="1">
      <c r="A64" s="8"/>
      <c r="B64" s="9" t="s">
        <v>2</v>
      </c>
      <c r="C64" s="10" t="s">
        <v>3</v>
      </c>
      <c r="D64" s="11"/>
      <c r="E64" s="10" t="s">
        <v>4</v>
      </c>
      <c r="F64" s="11"/>
      <c r="G64" s="10" t="s">
        <v>5</v>
      </c>
      <c r="H64" s="11"/>
    </row>
    <row r="65" spans="1:19">
      <c r="A65" s="16"/>
      <c r="B65" s="52"/>
      <c r="C65" s="58"/>
      <c r="D65" s="54"/>
      <c r="E65" s="53"/>
      <c r="F65" s="54"/>
      <c r="G65" s="53"/>
      <c r="H65" s="54"/>
    </row>
    <row r="66" spans="1:19" ht="15.75" customHeight="1">
      <c r="A66" s="16"/>
      <c r="B66" s="44" t="s">
        <v>8</v>
      </c>
      <c r="C66" s="2">
        <f>C94</f>
        <v>27497526610</v>
      </c>
      <c r="D66" s="3"/>
      <c r="E66" s="2">
        <f>E94</f>
        <v>4841041858</v>
      </c>
      <c r="F66" s="3"/>
      <c r="G66" s="2">
        <f>G94</f>
        <v>4841041858</v>
      </c>
      <c r="H66" s="3"/>
    </row>
    <row r="67" spans="1:19" ht="15.75" customHeight="1">
      <c r="A67" s="16"/>
      <c r="B67" s="44" t="s">
        <v>35</v>
      </c>
      <c r="C67" s="2">
        <f>+C68-C69</f>
        <v>-197182259</v>
      </c>
      <c r="D67" s="3"/>
      <c r="E67" s="2">
        <f>+E68-E69</f>
        <v>-48118502</v>
      </c>
      <c r="F67" s="3"/>
      <c r="G67" s="2">
        <f>+G68-G69</f>
        <v>-48118502</v>
      </c>
      <c r="H67" s="3"/>
    </row>
    <row r="68" spans="1:19" ht="15.75" customHeight="1">
      <c r="A68" s="16"/>
      <c r="B68" s="1" t="s">
        <v>26</v>
      </c>
      <c r="C68" s="2">
        <v>0</v>
      </c>
      <c r="D68" s="7"/>
      <c r="E68" s="2">
        <v>0</v>
      </c>
      <c r="F68" s="7"/>
      <c r="G68" s="2">
        <v>0</v>
      </c>
      <c r="H68" s="3"/>
    </row>
    <row r="69" spans="1:19" ht="15.75" customHeight="1">
      <c r="A69" s="16"/>
      <c r="B69" s="1" t="s">
        <v>29</v>
      </c>
      <c r="C69" s="2">
        <f>C83</f>
        <v>197182259</v>
      </c>
      <c r="D69" s="7"/>
      <c r="E69" s="2">
        <f>E83</f>
        <v>48118502</v>
      </c>
      <c r="F69" s="7"/>
      <c r="G69" s="2">
        <f>G83</f>
        <v>48118502</v>
      </c>
      <c r="H69" s="3"/>
    </row>
    <row r="70" spans="1:19" ht="11.25" customHeight="1">
      <c r="A70" s="16"/>
      <c r="B70" s="44"/>
      <c r="C70" s="2"/>
      <c r="D70" s="7"/>
      <c r="E70" s="2"/>
      <c r="F70" s="7"/>
      <c r="G70" s="2"/>
      <c r="H70" s="3"/>
    </row>
    <row r="71" spans="1:19" s="59" customFormat="1" ht="15.75" customHeight="1">
      <c r="A71" s="16"/>
      <c r="B71" s="44" t="s">
        <v>36</v>
      </c>
      <c r="C71" s="2">
        <f>C82-C69</f>
        <v>27300344351</v>
      </c>
      <c r="D71" s="7"/>
      <c r="E71" s="2">
        <f>E82-E69</f>
        <v>4523890023</v>
      </c>
      <c r="F71" s="7"/>
      <c r="G71" s="2">
        <f>G82-G69</f>
        <v>4470046814</v>
      </c>
      <c r="H71" s="3"/>
      <c r="I71" s="28"/>
      <c r="J71" s="28"/>
      <c r="K71" s="28"/>
      <c r="L71" s="28"/>
      <c r="M71" s="28"/>
      <c r="N71" s="28"/>
      <c r="O71" s="28"/>
      <c r="R71" s="60"/>
      <c r="S71" s="60"/>
    </row>
    <row r="72" spans="1:19">
      <c r="A72" s="16"/>
      <c r="B72" s="44"/>
      <c r="C72" s="2"/>
      <c r="D72" s="7"/>
      <c r="E72" s="2"/>
      <c r="F72" s="7"/>
      <c r="G72" s="2"/>
      <c r="H72" s="3"/>
    </row>
    <row r="73" spans="1:19" ht="15.75" customHeight="1">
      <c r="A73" s="16"/>
      <c r="B73" s="44" t="s">
        <v>14</v>
      </c>
      <c r="C73" s="2"/>
      <c r="D73" s="3"/>
      <c r="E73" s="2">
        <v>201831366.62</v>
      </c>
      <c r="F73" s="7"/>
      <c r="G73" s="2">
        <v>201258524.38999999</v>
      </c>
      <c r="H73" s="3"/>
      <c r="I73" s="28"/>
    </row>
    <row r="74" spans="1:19">
      <c r="A74" s="16"/>
      <c r="B74" s="44"/>
      <c r="C74" s="2"/>
      <c r="D74" s="3"/>
      <c r="E74" s="2"/>
      <c r="F74" s="3"/>
      <c r="G74" s="2"/>
      <c r="H74" s="3"/>
    </row>
    <row r="75" spans="1:19" ht="15.75" customHeight="1">
      <c r="A75" s="16"/>
      <c r="B75" s="4" t="s">
        <v>37</v>
      </c>
      <c r="C75" s="5">
        <f>+C66+C67-C71+C73</f>
        <v>0</v>
      </c>
      <c r="D75" s="6"/>
      <c r="E75" s="5">
        <f>+E66+E67-E71+E73</f>
        <v>470864699.62</v>
      </c>
      <c r="F75" s="6"/>
      <c r="G75" s="5">
        <f>+G66+G67-G71+G73</f>
        <v>524135066.38999999</v>
      </c>
      <c r="H75" s="6"/>
    </row>
    <row r="76" spans="1:19" ht="15.75" customHeight="1">
      <c r="A76" s="16"/>
      <c r="B76" s="4" t="s">
        <v>38</v>
      </c>
      <c r="C76" s="5">
        <f>+C75-C67</f>
        <v>197182259</v>
      </c>
      <c r="D76" s="6"/>
      <c r="E76" s="5">
        <f>+E75-E67</f>
        <v>518983201.62</v>
      </c>
      <c r="F76" s="6"/>
      <c r="G76" s="5">
        <f>+G75-G67</f>
        <v>572253568.38999999</v>
      </c>
      <c r="H76" s="6"/>
      <c r="P76" s="13"/>
    </row>
    <row r="77" spans="1:19">
      <c r="A77" s="35"/>
      <c r="B77" s="45"/>
      <c r="C77" s="46"/>
      <c r="D77" s="47"/>
      <c r="E77" s="46"/>
      <c r="F77" s="47"/>
      <c r="G77" s="46"/>
      <c r="H77" s="47"/>
    </row>
    <row r="78" spans="1:19">
      <c r="A78" s="15"/>
      <c r="B78" s="15"/>
      <c r="C78" s="15"/>
      <c r="D78" s="15"/>
      <c r="E78" s="15"/>
      <c r="F78" s="15"/>
      <c r="G78" s="15"/>
    </row>
    <row r="79" spans="1:19" ht="21.75" customHeight="1">
      <c r="E79" s="49"/>
      <c r="F79" s="13"/>
      <c r="G79" s="49"/>
    </row>
    <row r="80" spans="1:19">
      <c r="A80" s="15"/>
      <c r="B80" s="15"/>
      <c r="C80" s="61">
        <f>C82+C86</f>
        <v>55546746270</v>
      </c>
      <c r="D80" s="15"/>
      <c r="E80" s="61">
        <f>E82+E86</f>
        <v>12579265814</v>
      </c>
      <c r="F80" s="15"/>
      <c r="G80" s="61">
        <f>G82+G86</f>
        <v>11196904027</v>
      </c>
      <c r="J80" s="86" t="s">
        <v>51</v>
      </c>
      <c r="K80" s="86"/>
      <c r="L80" s="82" t="s">
        <v>52</v>
      </c>
      <c r="M80" s="82"/>
      <c r="N80" s="82"/>
    </row>
    <row r="81" spans="1:19" ht="24">
      <c r="A81" s="15"/>
      <c r="B81" s="15"/>
      <c r="C81" s="62" t="s">
        <v>3</v>
      </c>
      <c r="D81" s="63"/>
      <c r="E81" s="62" t="s">
        <v>4</v>
      </c>
      <c r="F81" s="63"/>
      <c r="G81" s="64" t="s">
        <v>5</v>
      </c>
      <c r="J81" s="13">
        <f>SUM(J82:J86)</f>
        <v>26703715012.510002</v>
      </c>
      <c r="K81" s="13">
        <f>SUM(K82:K86)</f>
        <v>25055571345</v>
      </c>
      <c r="L81" s="13">
        <f t="shared" ref="L81:N81" si="0">SUM(L82:L86)</f>
        <v>-14124449198.51</v>
      </c>
      <c r="M81" s="13">
        <f t="shared" si="0"/>
        <v>0</v>
      </c>
      <c r="N81" s="13">
        <f t="shared" si="0"/>
        <v>-13858667318</v>
      </c>
    </row>
    <row r="82" spans="1:19">
      <c r="A82" s="15"/>
      <c r="B82" s="65" t="s">
        <v>39</v>
      </c>
      <c r="C82" s="66">
        <v>27497526610</v>
      </c>
      <c r="D82" s="7"/>
      <c r="E82" s="66">
        <v>4572008525</v>
      </c>
      <c r="F82" s="7"/>
      <c r="G82" s="66">
        <v>4518165316</v>
      </c>
      <c r="J82" s="13">
        <v>11814664609.51</v>
      </c>
      <c r="K82" s="13">
        <v>11708865410</v>
      </c>
      <c r="L82" s="28">
        <f>E82-J82</f>
        <v>-7242656084.5100002</v>
      </c>
      <c r="M82" s="28"/>
      <c r="N82" s="28">
        <f>G82-K82</f>
        <v>-7190700094</v>
      </c>
      <c r="O82" s="28"/>
      <c r="P82" s="59"/>
      <c r="Q82" s="59"/>
      <c r="R82" s="60"/>
    </row>
    <row r="83" spans="1:19">
      <c r="A83" s="15"/>
      <c r="B83" s="65" t="s">
        <v>40</v>
      </c>
      <c r="C83" s="7">
        <v>197182259</v>
      </c>
      <c r="D83" s="7"/>
      <c r="E83" s="7">
        <v>48118502</v>
      </c>
      <c r="F83" s="12">
        <v>140461451.13999999</v>
      </c>
      <c r="G83" s="7">
        <v>48118502</v>
      </c>
      <c r="H83" s="48"/>
    </row>
    <row r="84" spans="1:19" s="70" customFormat="1">
      <c r="A84" s="67"/>
      <c r="B84" s="68" t="s">
        <v>41</v>
      </c>
      <c r="C84" s="69">
        <f>C82-C83</f>
        <v>27300344351</v>
      </c>
      <c r="D84" s="69"/>
      <c r="E84" s="69">
        <f>E82-E83</f>
        <v>4523890023</v>
      </c>
      <c r="F84" s="69"/>
      <c r="G84" s="69">
        <f>G82-G83</f>
        <v>4470046814</v>
      </c>
      <c r="I84" s="71"/>
      <c r="J84" s="71"/>
      <c r="K84" s="71"/>
      <c r="L84" s="71"/>
      <c r="M84" s="71"/>
      <c r="N84" s="71"/>
      <c r="O84" s="71"/>
      <c r="R84" s="72"/>
      <c r="S84" s="72"/>
    </row>
    <row r="85" spans="1:19" s="59" customFormat="1">
      <c r="A85" s="15"/>
      <c r="B85" s="65"/>
      <c r="C85" s="7"/>
      <c r="D85" s="7"/>
      <c r="E85" s="7"/>
      <c r="F85" s="7"/>
      <c r="G85" s="7"/>
      <c r="I85" s="28"/>
      <c r="J85" s="28"/>
      <c r="K85" s="28"/>
      <c r="L85" s="28"/>
      <c r="M85" s="28"/>
      <c r="N85" s="28"/>
      <c r="O85" s="28"/>
      <c r="R85" s="60"/>
      <c r="S85" s="60"/>
    </row>
    <row r="86" spans="1:19" s="59" customFormat="1" ht="19.5">
      <c r="B86" s="65" t="s">
        <v>42</v>
      </c>
      <c r="C86" s="66">
        <v>28049219660</v>
      </c>
      <c r="D86" s="7"/>
      <c r="E86" s="66">
        <v>8007257289</v>
      </c>
      <c r="G86" s="66">
        <v>6678738711</v>
      </c>
      <c r="I86" s="73"/>
      <c r="J86" s="28">
        <v>14889050403</v>
      </c>
      <c r="K86" s="28">
        <v>13346705935</v>
      </c>
      <c r="L86" s="13">
        <f>E86-J86</f>
        <v>-6881793114</v>
      </c>
      <c r="M86" s="13"/>
      <c r="N86" s="13">
        <f>G86-K86</f>
        <v>-6667967224</v>
      </c>
      <c r="O86" s="28"/>
      <c r="R86" s="60"/>
      <c r="S86" s="60"/>
    </row>
    <row r="87" spans="1:19" s="59" customFormat="1">
      <c r="B87" s="65" t="s">
        <v>43</v>
      </c>
      <c r="C87" s="7">
        <v>0</v>
      </c>
      <c r="D87" s="7"/>
      <c r="E87" s="7">
        <v>0</v>
      </c>
      <c r="F87" s="7"/>
      <c r="G87" s="7">
        <v>0</v>
      </c>
      <c r="I87" s="28"/>
      <c r="J87" s="28"/>
      <c r="K87" s="28"/>
      <c r="L87" s="28"/>
      <c r="M87" s="28"/>
      <c r="N87" s="28"/>
      <c r="O87" s="28"/>
      <c r="R87" s="60"/>
      <c r="S87" s="60"/>
    </row>
    <row r="88" spans="1:19" s="70" customFormat="1">
      <c r="B88" s="68" t="s">
        <v>44</v>
      </c>
      <c r="C88" s="69">
        <f>C86-C87</f>
        <v>28049219660</v>
      </c>
      <c r="D88" s="69"/>
      <c r="E88" s="69">
        <f>E86-E87</f>
        <v>8007257289</v>
      </c>
      <c r="F88" s="69"/>
      <c r="G88" s="69">
        <f>G86-G87</f>
        <v>6678738711</v>
      </c>
      <c r="I88" s="71"/>
      <c r="J88" s="71"/>
      <c r="K88" s="71"/>
      <c r="L88" s="71"/>
      <c r="M88" s="71"/>
      <c r="N88" s="71"/>
      <c r="O88" s="71"/>
      <c r="R88" s="72"/>
      <c r="S88" s="72"/>
    </row>
    <row r="89" spans="1:19" s="70" customFormat="1">
      <c r="B89" s="68" t="s">
        <v>45</v>
      </c>
      <c r="C89" s="69">
        <f>C82+C86</f>
        <v>55546746270</v>
      </c>
      <c r="D89" s="69"/>
      <c r="E89" s="69">
        <f>E82+E86</f>
        <v>12579265814</v>
      </c>
      <c r="F89" s="69"/>
      <c r="G89" s="69">
        <f t="shared" ref="G89" si="1">G82+G86</f>
        <v>11196904027</v>
      </c>
      <c r="I89" s="71"/>
      <c r="J89" s="71"/>
      <c r="K89" s="71"/>
      <c r="L89" s="71"/>
      <c r="M89" s="71"/>
      <c r="N89" s="71"/>
      <c r="O89" s="71"/>
      <c r="R89" s="72"/>
      <c r="S89" s="72"/>
    </row>
    <row r="90" spans="1:19">
      <c r="B90" s="44"/>
      <c r="C90" s="7"/>
      <c r="D90" s="7"/>
      <c r="E90" s="7"/>
      <c r="F90" s="7"/>
      <c r="G90" s="7"/>
    </row>
    <row r="91" spans="1:19">
      <c r="B91" s="44"/>
      <c r="C91" s="7"/>
      <c r="D91" s="7"/>
      <c r="E91" s="7"/>
      <c r="F91" s="7"/>
      <c r="G91" s="7"/>
    </row>
    <row r="92" spans="1:19" s="74" customFormat="1">
      <c r="B92" s="75" t="s">
        <v>46</v>
      </c>
      <c r="C92" s="76"/>
      <c r="D92" s="76"/>
      <c r="E92" s="76"/>
      <c r="F92" s="76"/>
      <c r="G92" s="76"/>
      <c r="I92" s="77"/>
      <c r="J92" s="77"/>
      <c r="K92" s="77"/>
      <c r="L92" s="77"/>
      <c r="M92" s="77"/>
      <c r="N92" s="77"/>
      <c r="O92" s="77"/>
      <c r="R92" s="78"/>
      <c r="S92" s="78"/>
    </row>
    <row r="93" spans="1:19">
      <c r="B93" s="65" t="s">
        <v>47</v>
      </c>
      <c r="C93" s="79">
        <v>28049219660</v>
      </c>
      <c r="D93" s="79"/>
      <c r="E93" s="79">
        <v>8045507017</v>
      </c>
      <c r="F93" s="79"/>
      <c r="G93" s="79">
        <v>8045507017</v>
      </c>
    </row>
    <row r="94" spans="1:19">
      <c r="B94" s="65" t="s">
        <v>48</v>
      </c>
      <c r="C94" s="79">
        <v>27497526610</v>
      </c>
      <c r="D94" s="79"/>
      <c r="E94" s="79">
        <v>4841041858</v>
      </c>
      <c r="F94" s="79"/>
      <c r="G94" s="79">
        <v>4841041858</v>
      </c>
    </row>
    <row r="95" spans="1:19">
      <c r="B95" s="68" t="s">
        <v>49</v>
      </c>
      <c r="C95" s="76">
        <f>SUM(C93:C94)</f>
        <v>55546746270</v>
      </c>
      <c r="D95" s="76"/>
      <c r="E95" s="76">
        <f>SUM(E93:E94)</f>
        <v>12886548875</v>
      </c>
      <c r="F95" s="76"/>
      <c r="G95" s="76">
        <f>SUM(G93:G94)</f>
        <v>12886548875</v>
      </c>
    </row>
    <row r="97" spans="2:8">
      <c r="C97" s="50"/>
      <c r="D97" s="14"/>
      <c r="E97" s="50"/>
      <c r="F97" s="14"/>
      <c r="G97" s="50"/>
      <c r="H97" s="14"/>
    </row>
    <row r="98" spans="2:8">
      <c r="C98" s="50"/>
      <c r="D98" s="14"/>
      <c r="E98" s="50"/>
      <c r="F98" s="50"/>
      <c r="G98" s="50"/>
      <c r="H98" s="14"/>
    </row>
    <row r="99" spans="2:8">
      <c r="B99" s="80" t="s">
        <v>53</v>
      </c>
      <c r="C99" s="87">
        <f>C83+C29+C30+C87</f>
        <v>628445100</v>
      </c>
      <c r="D99" s="87">
        <f t="shared" ref="D99:G99" si="2">D83+D29+D30+D87</f>
        <v>0</v>
      </c>
      <c r="E99" s="87">
        <f t="shared" si="2"/>
        <v>144684763</v>
      </c>
      <c r="F99" s="87">
        <f t="shared" si="2"/>
        <v>140461451.13999999</v>
      </c>
      <c r="G99" s="87">
        <f t="shared" si="2"/>
        <v>144684763</v>
      </c>
      <c r="H99" s="50">
        <f t="shared" ref="D99:H99" si="3">H83+H29+H30</f>
        <v>0</v>
      </c>
    </row>
    <row r="100" spans="2:8">
      <c r="C100" s="50"/>
      <c r="D100" s="50"/>
      <c r="E100" s="50"/>
      <c r="F100" s="50"/>
      <c r="G100" s="50"/>
      <c r="H100" s="14"/>
    </row>
    <row r="101" spans="2:8">
      <c r="C101" s="50"/>
      <c r="D101" s="14"/>
      <c r="E101" s="50"/>
      <c r="F101" s="14"/>
      <c r="G101" s="50"/>
      <c r="H101" s="14"/>
    </row>
    <row r="104" spans="2:8">
      <c r="E104" s="81"/>
      <c r="F104" s="81"/>
      <c r="G104" s="81"/>
    </row>
  </sheetData>
  <mergeCells count="7">
    <mergeCell ref="L80:N80"/>
    <mergeCell ref="A1:G1"/>
    <mergeCell ref="A2:G2"/>
    <mergeCell ref="A3:G3"/>
    <mergeCell ref="A4:G4"/>
    <mergeCell ref="A46:G46"/>
    <mergeCell ref="J80:K80"/>
  </mergeCells>
  <printOptions horizontalCentered="1"/>
  <pageMargins left="0.19685039370078741" right="0.19685039370078741" top="0.39370078740157483" bottom="0.39370078740157483" header="0.31496062992125984" footer="0.31496062992125984"/>
  <pageSetup scale="90" orientation="landscape" horizontalDpi="4294967295" verticalDpi="4294967295" r:id="rId1"/>
  <ignoredErrors>
    <ignoredError sqref="C9:G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F4 BP-LDF 1er trim 2020</vt:lpstr>
      <vt:lpstr>'F4 BP-LDF 1er trim 2020'!Área_de_impresión</vt:lpstr>
      <vt:lpstr>'F4 BP-LDF 1er trim 2020'!Títulos_a_imprimir</vt:lpstr>
    </vt:vector>
  </TitlesOfParts>
  <Company>http://www.centor.mx.gd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Centor</cp:lastModifiedBy>
  <cp:lastPrinted>2020-04-30T01:10:41Z</cp:lastPrinted>
  <dcterms:created xsi:type="dcterms:W3CDTF">2018-04-28T03:02:03Z</dcterms:created>
  <dcterms:modified xsi:type="dcterms:W3CDTF">2020-04-30T01:22:53Z</dcterms:modified>
</cp:coreProperties>
</file>