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663A914-9C6A-4A3A-90BB-30E09BD48F4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presentacion" sheetId="1" r:id="rId1"/>
    <sheet name="calculo" sheetId="2" r:id="rId2"/>
    <sheet name="detalle de casos" sheetId="3" r:id="rId3"/>
  </sheets>
  <definedNames>
    <definedName name="_xlnm._FilterDatabase" localSheetId="2" hidden="1">'detalle de casos'!$A$1:$U$22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1" i="3" l="1"/>
  <c r="W20" i="3"/>
  <c r="W15" i="3"/>
  <c r="W14" i="3"/>
  <c r="W13" i="3"/>
  <c r="B1" i="2" l="1"/>
  <c r="R5" i="3" l="1"/>
  <c r="S5" i="3" s="1"/>
  <c r="T5" i="3" s="1"/>
  <c r="R6" i="3"/>
  <c r="S6" i="3" s="1"/>
  <c r="T6" i="3" s="1"/>
  <c r="R7" i="3"/>
  <c r="S7" i="3" s="1"/>
  <c r="T7" i="3" s="1"/>
  <c r="R10" i="3"/>
  <c r="S10" i="3" s="1"/>
  <c r="T10" i="3" s="1"/>
  <c r="R11" i="3"/>
  <c r="S11" i="3" s="1"/>
  <c r="T11" i="3" s="1"/>
  <c r="R13" i="3"/>
  <c r="S13" i="3" s="1"/>
  <c r="T13" i="3" s="1"/>
  <c r="U13" i="3" s="1"/>
  <c r="R14" i="3"/>
  <c r="S14" i="3" s="1"/>
  <c r="T14" i="3" s="1"/>
  <c r="U14" i="3" s="1"/>
  <c r="R15" i="3"/>
  <c r="S15" i="3" s="1"/>
  <c r="T15" i="3" s="1"/>
  <c r="U15" i="3" s="1"/>
  <c r="R17" i="3"/>
  <c r="S17" i="3" s="1"/>
  <c r="T17" i="3" s="1"/>
  <c r="U17" i="3" s="1"/>
  <c r="V17" i="3" s="1"/>
  <c r="W17" i="3" s="1"/>
  <c r="R18" i="3"/>
  <c r="S18" i="3" s="1"/>
  <c r="T18" i="3" s="1"/>
  <c r="U18" i="3" s="1"/>
  <c r="V18" i="3" s="1"/>
  <c r="W18" i="3" s="1"/>
  <c r="R20" i="3"/>
  <c r="S20" i="3" s="1"/>
  <c r="T20" i="3" s="1"/>
  <c r="R21" i="3"/>
  <c r="S21" i="3" s="1"/>
  <c r="T21" i="3" s="1"/>
  <c r="E5" i="3" l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E7" i="3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E8" i="3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E9" i="3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E10" i="3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E12" i="3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E13" i="3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E14" i="3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E18" i="3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E4" i="3"/>
  <c r="F4" i="3" s="1"/>
  <c r="D22" i="3"/>
  <c r="C22" i="3"/>
  <c r="W12" i="3" l="1"/>
  <c r="W22" i="3" s="1"/>
  <c r="V22" i="3"/>
  <c r="T22" i="3"/>
  <c r="U22" i="3"/>
  <c r="F22" i="3"/>
  <c r="G4" i="3"/>
  <c r="E22" i="3"/>
  <c r="G22" i="3" l="1"/>
  <c r="H4" i="3"/>
  <c r="I4" i="3" l="1"/>
  <c r="H22" i="3"/>
  <c r="J4" i="3" l="1"/>
  <c r="I22" i="3"/>
  <c r="K4" i="3" l="1"/>
  <c r="L4" i="3" s="1"/>
  <c r="J22" i="3"/>
  <c r="K22" i="3" s="1"/>
  <c r="M4" i="3" l="1"/>
  <c r="N4" i="3" s="1"/>
  <c r="O4" i="3" s="1"/>
  <c r="P4" i="3" s="1"/>
  <c r="Q4" i="3" s="1"/>
  <c r="R4" i="3" s="1"/>
  <c r="S4" i="3" s="1"/>
  <c r="L22" i="3"/>
  <c r="M22" i="3" s="1"/>
  <c r="N22" i="3" s="1"/>
  <c r="O22" i="3" l="1"/>
  <c r="P22" i="3" s="1"/>
  <c r="Q22" i="3" l="1"/>
  <c r="R22" i="3" s="1"/>
  <c r="D8" i="2" l="1"/>
  <c r="S22" i="3"/>
</calcChain>
</file>

<file path=xl/sharedStrings.xml><?xml version="1.0" encoding="utf-8"?>
<sst xmlns="http://schemas.openxmlformats.org/spreadsheetml/2006/main" count="114" uniqueCount="98">
  <si>
    <t xml:space="preserve">   </t>
  </si>
  <si>
    <t xml:space="preserve">              </t>
  </si>
  <si>
    <t>Costo Diario</t>
  </si>
  <si>
    <t>Dias Trans.</t>
  </si>
  <si>
    <t xml:space="preserve"> </t>
  </si>
  <si>
    <t>Actor</t>
  </si>
  <si>
    <t>Maura Manjarrez Peñuelas</t>
  </si>
  <si>
    <t>Jose Florentino Munguia Gaspar</t>
  </si>
  <si>
    <t>Ramses Fortunato Velazquez Cota</t>
  </si>
  <si>
    <t>Luz Alicia Gaxiola Rodriguez</t>
  </si>
  <si>
    <t>Maria Julieta Ayala Acosta</t>
  </si>
  <si>
    <t>Maria Margarita Garcia Morales</t>
  </si>
  <si>
    <t>Sergio Lorenzo Meza Vega</t>
  </si>
  <si>
    <t>Luis Alfonso Gastelum Esqueda</t>
  </si>
  <si>
    <t>Leonarda Camacho Salazar</t>
  </si>
  <si>
    <t>Maria Magdalena Zamora Garcia</t>
  </si>
  <si>
    <t>Jose Mario Rodriguez Benitez</t>
  </si>
  <si>
    <t>Francisco Javier Mendoza Sanchez</t>
  </si>
  <si>
    <t>Ventura Alvarado Garcia</t>
  </si>
  <si>
    <t>Antonio Coronel Lizarraga</t>
  </si>
  <si>
    <t>Juan Manuel Verdugo Perez</t>
  </si>
  <si>
    <t>Platon Lopez Gamez</t>
  </si>
  <si>
    <t>Monica Lorely Ramirez Rojas</t>
  </si>
  <si>
    <t>Arnoldo Tolosa Picos</t>
  </si>
  <si>
    <t>Javier Samano Bazua</t>
  </si>
  <si>
    <t>4trim 2013</t>
  </si>
  <si>
    <t xml:space="preserve">1trim 2014 </t>
  </si>
  <si>
    <t>2tim 2014</t>
  </si>
  <si>
    <t>3 trim 2014</t>
  </si>
  <si>
    <t>4TO TRIM2014</t>
  </si>
  <si>
    <t>1ro TRIM2015</t>
  </si>
  <si>
    <t>2Do TRIM2015</t>
  </si>
  <si>
    <t>3ro TRIM2015</t>
  </si>
  <si>
    <t>saldo al anterioir</t>
  </si>
  <si>
    <t>4to TRIM2015</t>
  </si>
  <si>
    <t>1er TRIM2016</t>
  </si>
  <si>
    <t>Saldo al 1er Trimestre 2016</t>
  </si>
  <si>
    <t>2do TRIM2016</t>
  </si>
  <si>
    <t>3er TRIM2016</t>
  </si>
  <si>
    <t>4TO TRIM2016</t>
  </si>
  <si>
    <t>1er trim2017</t>
  </si>
  <si>
    <t>2do trim2017</t>
  </si>
  <si>
    <t>dd</t>
  </si>
  <si>
    <t>3  trim2017</t>
  </si>
  <si>
    <t>4 trim2017</t>
  </si>
  <si>
    <t>1 trim2018</t>
  </si>
  <si>
    <t>2 trim2018</t>
  </si>
  <si>
    <t>NOMBRE</t>
  </si>
  <si>
    <t>CONCEPTO</t>
  </si>
  <si>
    <t>Bajo protesta de decir verdad declaramos que los Estados Financieros y sus notas, son razonablemente correctos y son responsabilidad del emisor.</t>
  </si>
  <si>
    <t>JUICIOS</t>
  </si>
  <si>
    <t>92/2010: Rectificación en el pago de la pensión jubilatoria.</t>
  </si>
  <si>
    <t xml:space="preserve">117/2010: Estímulos económicos por antigüedad. </t>
  </si>
  <si>
    <t>113/2011: Pago correcto de pensión de jubilación y diferencias sobre la misma.</t>
  </si>
  <si>
    <t>GARANTIAS</t>
  </si>
  <si>
    <t>AVALES</t>
  </si>
  <si>
    <t>PENSIONES Y JUBILACIONES</t>
  </si>
  <si>
    <t>DEUDA CONTINGENTE</t>
  </si>
  <si>
    <t xml:space="preserve">123/2008: Diferencias económicas sobre pensión jubilatoria. </t>
  </si>
  <si>
    <t xml:space="preserve">74/2008: Regularización y actualización del pago de prestaciones adeudadas en virtud de la pensión otorgada </t>
  </si>
  <si>
    <t xml:space="preserve">88/2009: Diferencias económicas sobre pensión jubilatoria. </t>
  </si>
  <si>
    <t xml:space="preserve">823/2009: Diferencias económicas sobre pensión jubilatoria. </t>
  </si>
  <si>
    <t>10/2012: Rectificación del pago de la pensión jubilatoria.</t>
  </si>
  <si>
    <t xml:space="preserve">23/2012: Rectificación en el pago de pensión jubilatoria. </t>
  </si>
  <si>
    <t xml:space="preserve">58/2013: Pensión jubilatoria al 100% de la categoría que venía desempeñando.  </t>
  </si>
  <si>
    <t xml:space="preserve">16/2013. Pensión jubilatoria al 100% de la categoría que venía desempeñando. </t>
  </si>
  <si>
    <t xml:space="preserve">94/2014: Pago correcto de pensión por viudez y plan funerario. </t>
  </si>
  <si>
    <t>72/2018: Pensión por vejez</t>
  </si>
  <si>
    <t xml:space="preserve">99/2005: Reconocimiento de antigüedad.  </t>
  </si>
  <si>
    <t xml:space="preserve">973/2009: Despido.  </t>
  </si>
  <si>
    <t xml:space="preserve">155/2011: Despido. </t>
  </si>
  <si>
    <t xml:space="preserve">177/2012: Despido. </t>
  </si>
  <si>
    <t xml:space="preserve">108/2014: Despido. </t>
  </si>
  <si>
    <t>96/2014: Derecho preferente para otorgamiento de plaza.</t>
  </si>
  <si>
    <t>36/2016: Despido.</t>
  </si>
  <si>
    <t xml:space="preserve">08/2017: Vivienda. </t>
  </si>
  <si>
    <t xml:space="preserve">116/2017: Vivienda. </t>
  </si>
  <si>
    <t xml:space="preserve">126/2017: Vivienda. </t>
  </si>
  <si>
    <t xml:space="preserve">122/2017: Vivienda. </t>
  </si>
  <si>
    <t xml:space="preserve">98/2017: Vivienda. </t>
  </si>
  <si>
    <t xml:space="preserve">224/2017: Vivienda. </t>
  </si>
  <si>
    <t xml:space="preserve">153/2017: Vivienda. </t>
  </si>
  <si>
    <t xml:space="preserve">165/2017: Vivienda. </t>
  </si>
  <si>
    <t xml:space="preserve">173/2017: Vivienda. </t>
  </si>
  <si>
    <t xml:space="preserve">184/2017: Vivienda. </t>
  </si>
  <si>
    <t xml:space="preserve">197/2017: Vivienda. </t>
  </si>
  <si>
    <t xml:space="preserve">199/2017: Vivienda. </t>
  </si>
  <si>
    <t xml:space="preserve">201/2017: Vivienda. </t>
  </si>
  <si>
    <t xml:space="preserve">265/2017: Vivienda. </t>
  </si>
  <si>
    <t xml:space="preserve">267/2017: Vivienda. </t>
  </si>
  <si>
    <t xml:space="preserve">268/2017: Vivienda. </t>
  </si>
  <si>
    <t xml:space="preserve">300/2017: Vivienda. </t>
  </si>
  <si>
    <t xml:space="preserve">301/2017: Vivienda. </t>
  </si>
  <si>
    <t xml:space="preserve">336/2017: Vivienda. </t>
  </si>
  <si>
    <t>NO APLICA</t>
  </si>
  <si>
    <t>2.1.1.1.3 Poder Judicial del Estado de Sinaloa</t>
  </si>
  <si>
    <t>Tomo del Pode Judicial</t>
  </si>
  <si>
    <t>Informe Sobre Pasivos Contingentes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</si>
</sst>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861D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43" fontId="0" fillId="0" borderId="0" xfId="1" applyFont="1"/>
    <xf numFmtId="0" fontId="2" fillId="0" borderId="0" xfId="0" applyFont="1"/>
    <xf numFmtId="14" fontId="2" fillId="0" borderId="0" xfId="0" applyNumberFormat="1" applyFont="1"/>
    <xf numFmtId="43" fontId="2" fillId="0" borderId="0" xfId="1" applyFont="1"/>
    <xf numFmtId="43" fontId="0" fillId="0" borderId="0" xfId="0" applyNumberFormat="1"/>
    <xf numFmtId="43" fontId="2" fillId="0" borderId="0" xfId="0" applyNumberFormat="1" applyFont="1"/>
    <xf numFmtId="0" fontId="0" fillId="2" borderId="0" xfId="0" applyFill="1"/>
    <xf numFmtId="43" fontId="0" fillId="2" borderId="0" xfId="1" applyFont="1" applyFill="1"/>
    <xf numFmtId="43" fontId="0" fillId="2" borderId="0" xfId="0" applyNumberFormat="1" applyFill="1"/>
    <xf numFmtId="0" fontId="0" fillId="0" borderId="0" xfId="0" applyAlignment="1">
      <alignment horizontal="center"/>
    </xf>
    <xf numFmtId="0" fontId="0" fillId="0" borderId="2" xfId="0" applyBorder="1" applyAlignment="1"/>
    <xf numFmtId="0" fontId="4" fillId="0" borderId="0" xfId="0" applyFont="1" applyAlignment="1">
      <alignment horizontal="centerContinuous"/>
    </xf>
    <xf numFmtId="0" fontId="0" fillId="0" borderId="1" xfId="0" applyBorder="1" applyAlignment="1"/>
    <xf numFmtId="0" fontId="0" fillId="0" borderId="3" xfId="0" applyBorder="1" applyAlignment="1"/>
    <xf numFmtId="0" fontId="6" fillId="0" borderId="0" xfId="2" applyFont="1" applyBorder="1" applyAlignment="1" applyProtection="1">
      <alignment vertical="top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Continuous"/>
    </xf>
  </cellXfs>
  <cellStyles count="3">
    <cellStyle name="Millares" xfId="1" builtinId="3"/>
    <cellStyle name="Normal" xfId="0" builtinId="0"/>
    <cellStyle name="Normal 2 2" xfId="2" xr:uid="{74B4F9B3-5A77-485E-828C-1F4294742AEF}"/>
  </cellStyles>
  <dxfs count="0"/>
  <tableStyles count="0" defaultTableStyle="TableStyleMedium2" defaultPivotStyle="PivotStyleMedium9"/>
  <colors>
    <mruColors>
      <color rgb="FF861D31"/>
      <color rgb="FFB40015"/>
      <color rgb="FF70001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54</xdr:row>
      <xdr:rowOff>76200</xdr:rowOff>
    </xdr:from>
    <xdr:to>
      <xdr:col>2</xdr:col>
      <xdr:colOff>563880</xdr:colOff>
      <xdr:row>58</xdr:row>
      <xdr:rowOff>160019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99E28A38-F3FA-4D12-B9F8-D9130907A9DB}"/>
            </a:ext>
          </a:extLst>
        </xdr:cNvPr>
        <xdr:cNvSpPr txBox="1">
          <a:spLocks noChangeArrowheads="1"/>
        </xdr:cNvSpPr>
      </xdr:nvSpPr>
      <xdr:spPr bwMode="auto">
        <a:xfrm>
          <a:off x="1470660" y="9425940"/>
          <a:ext cx="2766060" cy="81533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UNIDAD ADMINISTRATIVA ELABORADORA</a:t>
          </a: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600" b="1" i="0" baseline="0">
              <a:effectLst/>
              <a:latin typeface="+mn-lt"/>
              <a:ea typeface="+mn-ea"/>
              <a:cs typeface="+mn-cs"/>
            </a:rPr>
            <a:t>L.C.P. JESÚS RAMÓN MAGALLANES LÓPEZ</a:t>
          </a:r>
          <a:endParaRPr lang="es-MX" sz="600">
            <a:effectLst/>
          </a:endParaRP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_____________________________________</a:t>
          </a: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DIRECTOR DE ADMINISTRACIÓN</a:t>
          </a:r>
        </a:p>
      </xdr:txBody>
    </xdr:sp>
    <xdr:clientData/>
  </xdr:twoCellAnchor>
  <xdr:twoCellAnchor>
    <xdr:from>
      <xdr:col>2</xdr:col>
      <xdr:colOff>1684020</xdr:colOff>
      <xdr:row>54</xdr:row>
      <xdr:rowOff>83820</xdr:rowOff>
    </xdr:from>
    <xdr:to>
      <xdr:col>2</xdr:col>
      <xdr:colOff>4792980</xdr:colOff>
      <xdr:row>59</xdr:row>
      <xdr:rowOff>7619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F0116741-A032-4CDF-B771-40123E69DE2C}"/>
            </a:ext>
          </a:extLst>
        </xdr:cNvPr>
        <xdr:cNvSpPr txBox="1">
          <a:spLocks noChangeArrowheads="1"/>
        </xdr:cNvSpPr>
      </xdr:nvSpPr>
      <xdr:spPr bwMode="auto">
        <a:xfrm>
          <a:off x="5356860" y="9433560"/>
          <a:ext cx="3108960" cy="83819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DEPENDENCIA RESPONSABLE</a:t>
          </a: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600" b="1" i="0" baseline="0">
              <a:effectLst/>
              <a:latin typeface="+mn-lt"/>
              <a:ea typeface="+mn-ea"/>
              <a:cs typeface="+mn-cs"/>
            </a:rPr>
            <a:t>L.A.F. ABEL MANJARREZ CAMPOS</a:t>
          </a:r>
          <a:endParaRPr lang="es-MX" sz="600">
            <a:effectLst/>
          </a:endParaRP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________________________________</a:t>
          </a: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OFICIAL MAYOR DEL SUPREMO TRIBUNAL DE JUSTICIA</a:t>
          </a:r>
        </a:p>
      </xdr:txBody>
    </xdr:sp>
    <xdr:clientData/>
  </xdr:twoCellAnchor>
  <xdr:twoCellAnchor>
    <xdr:from>
      <xdr:col>2</xdr:col>
      <xdr:colOff>5608320</xdr:colOff>
      <xdr:row>54</xdr:row>
      <xdr:rowOff>91440</xdr:rowOff>
    </xdr:from>
    <xdr:to>
      <xdr:col>2</xdr:col>
      <xdr:colOff>7940040</xdr:colOff>
      <xdr:row>58</xdr:row>
      <xdr:rowOff>160019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76781699-13F5-4A56-8430-6791421BA223}"/>
            </a:ext>
          </a:extLst>
        </xdr:cNvPr>
        <xdr:cNvSpPr txBox="1">
          <a:spLocks noChangeArrowheads="1"/>
        </xdr:cNvSpPr>
      </xdr:nvSpPr>
      <xdr:spPr bwMode="auto">
        <a:xfrm>
          <a:off x="9281160" y="9441180"/>
          <a:ext cx="2331720" cy="80009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50800" dir="54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AUTORIZACIÓN</a:t>
          </a: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ES" sz="6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600" b="1" i="0" baseline="0">
              <a:effectLst/>
              <a:latin typeface="+mn-lt"/>
              <a:ea typeface="+mn-ea"/>
              <a:cs typeface="+mn-cs"/>
            </a:rPr>
            <a:t>MAG. ENRIQUE INZUNZA CAZAREZ</a:t>
          </a:r>
          <a:endParaRPr lang="es-MX" sz="600">
            <a:effectLst/>
          </a:endParaRP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__________________________________</a:t>
          </a:r>
        </a:p>
        <a:p>
          <a:pPr algn="ctr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Calibri"/>
            </a:rPr>
            <a:t>PRESIDENTE DEL SUPREMO TRIBUNAL DE JUSTICIA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showGridLines="0" tabSelected="1" zoomScaleNormal="100" workbookViewId="0">
      <selection activeCell="C5" sqref="C5"/>
    </sheetView>
  </sheetViews>
  <sheetFormatPr baseColWidth="10" defaultColWidth="8.88671875" defaultRowHeight="14.4" x14ac:dyDescent="0.3"/>
  <cols>
    <col min="1" max="1" width="9.77734375" customWidth="1"/>
    <col min="2" max="2" width="43.77734375" customWidth="1"/>
    <col min="3" max="3" width="128" customWidth="1"/>
  </cols>
  <sheetData>
    <row r="1" spans="1:3" x14ac:dyDescent="0.3">
      <c r="B1" s="20" t="s">
        <v>95</v>
      </c>
      <c r="C1" s="21"/>
    </row>
    <row r="2" spans="1:3" x14ac:dyDescent="0.3">
      <c r="B2" s="20" t="s">
        <v>97</v>
      </c>
      <c r="C2" s="21"/>
    </row>
    <row r="3" spans="1:3" x14ac:dyDescent="0.3">
      <c r="B3" s="20" t="s">
        <v>96</v>
      </c>
      <c r="C3" s="21"/>
    </row>
    <row r="4" spans="1:3" ht="6.6" customHeight="1" x14ac:dyDescent="0.35">
      <c r="A4" s="13"/>
      <c r="B4" s="19"/>
      <c r="C4" s="22"/>
    </row>
    <row r="5" spans="1:3" x14ac:dyDescent="0.3">
      <c r="A5" s="1"/>
      <c r="B5" s="17" t="s">
        <v>47</v>
      </c>
      <c r="C5" s="18" t="s">
        <v>48</v>
      </c>
    </row>
    <row r="6" spans="1:3" x14ac:dyDescent="0.3">
      <c r="A6" s="1"/>
      <c r="B6" s="14" t="s">
        <v>50</v>
      </c>
      <c r="C6" s="14" t="s">
        <v>68</v>
      </c>
    </row>
    <row r="7" spans="1:3" x14ac:dyDescent="0.3">
      <c r="A7" s="1"/>
      <c r="B7" s="15"/>
      <c r="C7" s="15" t="s">
        <v>69</v>
      </c>
    </row>
    <row r="8" spans="1:3" x14ac:dyDescent="0.3">
      <c r="A8" s="1"/>
      <c r="B8" s="15"/>
      <c r="C8" s="15" t="s">
        <v>52</v>
      </c>
    </row>
    <row r="9" spans="1:3" x14ac:dyDescent="0.3">
      <c r="A9" s="1"/>
      <c r="B9" s="15"/>
      <c r="C9" s="15" t="s">
        <v>70</v>
      </c>
    </row>
    <row r="10" spans="1:3" x14ac:dyDescent="0.3">
      <c r="A10" s="1"/>
      <c r="B10" s="15"/>
      <c r="C10" s="15" t="s">
        <v>71</v>
      </c>
    </row>
    <row r="11" spans="1:3" x14ac:dyDescent="0.3">
      <c r="A11" s="1"/>
      <c r="B11" s="15"/>
      <c r="C11" s="15" t="s">
        <v>72</v>
      </c>
    </row>
    <row r="12" spans="1:3" x14ac:dyDescent="0.3">
      <c r="A12" s="1"/>
      <c r="B12" s="15"/>
      <c r="C12" s="15" t="s">
        <v>73</v>
      </c>
    </row>
    <row r="13" spans="1:3" x14ac:dyDescent="0.3">
      <c r="A13" s="1"/>
      <c r="B13" s="15"/>
      <c r="C13" s="15" t="s">
        <v>74</v>
      </c>
    </row>
    <row r="14" spans="1:3" x14ac:dyDescent="0.3">
      <c r="A14" s="1"/>
      <c r="B14" s="15"/>
      <c r="C14" s="15" t="s">
        <v>75</v>
      </c>
    </row>
    <row r="15" spans="1:3" x14ac:dyDescent="0.3">
      <c r="A15" s="1"/>
      <c r="B15" s="15"/>
      <c r="C15" s="15" t="s">
        <v>76</v>
      </c>
    </row>
    <row r="16" spans="1:3" x14ac:dyDescent="0.3">
      <c r="A16" s="1"/>
      <c r="B16" s="15"/>
      <c r="C16" s="15" t="s">
        <v>77</v>
      </c>
    </row>
    <row r="17" spans="1:3" x14ac:dyDescent="0.3">
      <c r="A17" s="1"/>
      <c r="B17" s="15"/>
      <c r="C17" s="15" t="s">
        <v>78</v>
      </c>
    </row>
    <row r="18" spans="1:3" x14ac:dyDescent="0.3">
      <c r="A18" s="1"/>
      <c r="B18" s="15"/>
      <c r="C18" s="15" t="s">
        <v>79</v>
      </c>
    </row>
    <row r="19" spans="1:3" x14ac:dyDescent="0.3">
      <c r="A19" s="1"/>
      <c r="B19" s="15"/>
      <c r="C19" s="15" t="s">
        <v>80</v>
      </c>
    </row>
    <row r="20" spans="1:3" x14ac:dyDescent="0.3">
      <c r="A20" s="1"/>
      <c r="B20" s="15"/>
      <c r="C20" s="15" t="s">
        <v>81</v>
      </c>
    </row>
    <row r="21" spans="1:3" x14ac:dyDescent="0.3">
      <c r="A21" s="1"/>
      <c r="B21" s="15"/>
      <c r="C21" s="15" t="s">
        <v>82</v>
      </c>
    </row>
    <row r="22" spans="1:3" x14ac:dyDescent="0.3">
      <c r="A22" s="1"/>
      <c r="B22" s="15"/>
      <c r="C22" s="15" t="s">
        <v>83</v>
      </c>
    </row>
    <row r="23" spans="1:3" x14ac:dyDescent="0.3">
      <c r="A23" s="1"/>
      <c r="B23" s="15"/>
      <c r="C23" s="15" t="s">
        <v>84</v>
      </c>
    </row>
    <row r="24" spans="1:3" x14ac:dyDescent="0.3">
      <c r="A24" s="1" t="s">
        <v>1</v>
      </c>
      <c r="B24" s="15"/>
      <c r="C24" s="15" t="s">
        <v>85</v>
      </c>
    </row>
    <row r="25" spans="1:3" x14ac:dyDescent="0.3">
      <c r="B25" s="15"/>
      <c r="C25" s="15" t="s">
        <v>86</v>
      </c>
    </row>
    <row r="26" spans="1:3" x14ac:dyDescent="0.3">
      <c r="B26" s="15"/>
      <c r="C26" s="15" t="s">
        <v>87</v>
      </c>
    </row>
    <row r="27" spans="1:3" x14ac:dyDescent="0.3">
      <c r="B27" s="15"/>
      <c r="C27" s="15" t="s">
        <v>88</v>
      </c>
    </row>
    <row r="28" spans="1:3" x14ac:dyDescent="0.3">
      <c r="B28" s="15"/>
      <c r="C28" s="15" t="s">
        <v>89</v>
      </c>
    </row>
    <row r="29" spans="1:3" x14ac:dyDescent="0.3">
      <c r="B29" s="15"/>
      <c r="C29" s="15" t="s">
        <v>90</v>
      </c>
    </row>
    <row r="30" spans="1:3" x14ac:dyDescent="0.3">
      <c r="B30" s="15"/>
      <c r="C30" s="15" t="s">
        <v>91</v>
      </c>
    </row>
    <row r="31" spans="1:3" x14ac:dyDescent="0.3">
      <c r="B31" s="15"/>
      <c r="C31" s="15" t="s">
        <v>92</v>
      </c>
    </row>
    <row r="32" spans="1:3" x14ac:dyDescent="0.3">
      <c r="B32" s="15"/>
      <c r="C32" s="15" t="s">
        <v>93</v>
      </c>
    </row>
    <row r="33" spans="2:3" ht="6" customHeight="1" x14ac:dyDescent="0.3">
      <c r="B33" s="15"/>
      <c r="C33" s="15"/>
    </row>
    <row r="34" spans="2:3" x14ac:dyDescent="0.3">
      <c r="B34" s="15" t="s">
        <v>54</v>
      </c>
      <c r="C34" s="15" t="s">
        <v>94</v>
      </c>
    </row>
    <row r="35" spans="2:3" ht="7.8" customHeight="1" x14ac:dyDescent="0.3">
      <c r="B35" s="15"/>
      <c r="C35" s="15"/>
    </row>
    <row r="36" spans="2:3" x14ac:dyDescent="0.3">
      <c r="B36" s="15" t="s">
        <v>55</v>
      </c>
      <c r="C36" s="15" t="s">
        <v>94</v>
      </c>
    </row>
    <row r="37" spans="2:3" ht="6.6" customHeight="1" x14ac:dyDescent="0.3">
      <c r="B37" s="15"/>
      <c r="C37" s="15"/>
    </row>
    <row r="38" spans="2:3" x14ac:dyDescent="0.3">
      <c r="B38" s="15" t="s">
        <v>56</v>
      </c>
      <c r="C38" s="15" t="s">
        <v>59</v>
      </c>
    </row>
    <row r="39" spans="2:3" x14ac:dyDescent="0.3">
      <c r="B39" s="15"/>
      <c r="C39" s="15" t="s">
        <v>58</v>
      </c>
    </row>
    <row r="40" spans="2:3" x14ac:dyDescent="0.3">
      <c r="B40" s="15"/>
      <c r="C40" s="15" t="s">
        <v>60</v>
      </c>
    </row>
    <row r="41" spans="2:3" x14ac:dyDescent="0.3">
      <c r="B41" s="15"/>
      <c r="C41" s="15" t="s">
        <v>61</v>
      </c>
    </row>
    <row r="42" spans="2:3" x14ac:dyDescent="0.3">
      <c r="B42" s="15"/>
      <c r="C42" s="15" t="s">
        <v>51</v>
      </c>
    </row>
    <row r="43" spans="2:3" x14ac:dyDescent="0.3">
      <c r="B43" s="15"/>
      <c r="C43" s="15" t="s">
        <v>53</v>
      </c>
    </row>
    <row r="44" spans="2:3" x14ac:dyDescent="0.3">
      <c r="B44" s="15"/>
      <c r="C44" s="15" t="s">
        <v>62</v>
      </c>
    </row>
    <row r="45" spans="2:3" x14ac:dyDescent="0.3">
      <c r="B45" s="15"/>
      <c r="C45" s="15" t="s">
        <v>63</v>
      </c>
    </row>
    <row r="46" spans="2:3" x14ac:dyDescent="0.3">
      <c r="B46" s="15"/>
      <c r="C46" s="15" t="s">
        <v>64</v>
      </c>
    </row>
    <row r="47" spans="2:3" x14ac:dyDescent="0.3">
      <c r="B47" s="15"/>
      <c r="C47" s="15" t="s">
        <v>65</v>
      </c>
    </row>
    <row r="48" spans="2:3" x14ac:dyDescent="0.3">
      <c r="B48" s="15"/>
      <c r="C48" s="15" t="s">
        <v>66</v>
      </c>
    </row>
    <row r="49" spans="2:3" x14ac:dyDescent="0.3">
      <c r="B49" s="15"/>
      <c r="C49" s="15" t="s">
        <v>67</v>
      </c>
    </row>
    <row r="50" spans="2:3" x14ac:dyDescent="0.3">
      <c r="B50" s="12" t="s">
        <v>57</v>
      </c>
      <c r="C50" s="12" t="s">
        <v>94</v>
      </c>
    </row>
    <row r="51" spans="2:3" ht="3.6" customHeight="1" x14ac:dyDescent="0.3">
      <c r="B51" s="11"/>
    </row>
    <row r="52" spans="2:3" x14ac:dyDescent="0.3">
      <c r="B52" s="16" t="s">
        <v>49</v>
      </c>
      <c r="C52" s="16"/>
    </row>
  </sheetData>
  <mergeCells count="3">
    <mergeCell ref="B1:C1"/>
    <mergeCell ref="B2:C2"/>
    <mergeCell ref="B3:C3"/>
  </mergeCells>
  <pageMargins left="0.23622047244094491" right="0.23622047244094491" top="0.65" bottom="0.14000000000000001" header="0.31496062992125984" footer="0.12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B8" sqref="B8"/>
    </sheetView>
  </sheetViews>
  <sheetFormatPr baseColWidth="10" defaultColWidth="8.88671875" defaultRowHeight="14.4" x14ac:dyDescent="0.3"/>
  <cols>
    <col min="1" max="1" width="16.33203125" customWidth="1"/>
    <col min="2" max="2" width="16.44140625" customWidth="1"/>
    <col min="4" max="4" width="16.33203125" customWidth="1"/>
    <col min="7" max="7" width="11.33203125" bestFit="1" customWidth="1"/>
    <col min="8" max="8" width="12.6640625" bestFit="1" customWidth="1"/>
  </cols>
  <sheetData>
    <row r="1" spans="1:9" ht="15" x14ac:dyDescent="0.3">
      <c r="A1" t="s">
        <v>2</v>
      </c>
      <c r="B1" s="2">
        <f>'detalle de casos'!C12+'detalle de casos'!C16+'detalle de casos'!C19</f>
        <v>1602.15</v>
      </c>
    </row>
    <row r="2" spans="1:9" ht="15" x14ac:dyDescent="0.3">
      <c r="D2" s="2"/>
      <c r="E2" s="2"/>
      <c r="F2" s="2"/>
      <c r="G2" s="2"/>
      <c r="H2" s="2"/>
      <c r="I2" s="2"/>
    </row>
    <row r="3" spans="1:9" ht="15" x14ac:dyDescent="0.3">
      <c r="D3" s="2"/>
      <c r="E3" s="2"/>
      <c r="F3" s="2"/>
      <c r="G3" s="2"/>
      <c r="H3" s="2"/>
      <c r="I3" s="2"/>
    </row>
    <row r="4" spans="1:9" ht="15" x14ac:dyDescent="0.3">
      <c r="D4" s="2"/>
      <c r="E4" s="2"/>
      <c r="F4" s="2"/>
      <c r="G4" s="2"/>
      <c r="H4" s="2"/>
      <c r="I4" s="2"/>
    </row>
    <row r="5" spans="1:9" ht="15" x14ac:dyDescent="0.3">
      <c r="A5" t="s">
        <v>33</v>
      </c>
      <c r="D5" s="2">
        <v>4587450.26</v>
      </c>
      <c r="E5" s="2"/>
      <c r="F5" s="2"/>
      <c r="G5" s="2"/>
      <c r="H5" s="2"/>
      <c r="I5" s="2"/>
    </row>
    <row r="6" spans="1:9" ht="15" x14ac:dyDescent="0.3">
      <c r="D6" s="2"/>
      <c r="E6" s="2"/>
      <c r="F6" s="2"/>
      <c r="G6" s="2"/>
      <c r="H6" s="2"/>
      <c r="I6" s="2"/>
    </row>
    <row r="7" spans="1:9" ht="15" x14ac:dyDescent="0.3">
      <c r="A7" t="s">
        <v>3</v>
      </c>
      <c r="B7">
        <v>91</v>
      </c>
      <c r="D7" s="2"/>
      <c r="E7" s="2"/>
      <c r="F7" s="2"/>
      <c r="G7" s="2"/>
      <c r="H7" s="2"/>
      <c r="I7" s="2"/>
    </row>
    <row r="8" spans="1:9" ht="15" x14ac:dyDescent="0.3">
      <c r="A8" t="s">
        <v>36</v>
      </c>
      <c r="D8" s="2">
        <f>D5+B1*B7</f>
        <v>4733245.91</v>
      </c>
      <c r="E8" s="2"/>
      <c r="F8" s="2"/>
      <c r="G8" s="2" t="s">
        <v>4</v>
      </c>
      <c r="H8" s="2" t="s">
        <v>4</v>
      </c>
      <c r="I8" s="2"/>
    </row>
    <row r="9" spans="1:9" ht="15" x14ac:dyDescent="0.3">
      <c r="D9" s="2"/>
      <c r="E9" s="2"/>
      <c r="F9" s="2"/>
      <c r="G9" s="2"/>
      <c r="H9" s="2"/>
      <c r="I9" s="2"/>
    </row>
    <row r="10" spans="1:9" ht="15" x14ac:dyDescent="0.3">
      <c r="D10" s="2"/>
      <c r="E10" s="2"/>
      <c r="F10" s="2"/>
      <c r="G10" s="2"/>
      <c r="H10" s="2"/>
      <c r="I10" s="2"/>
    </row>
    <row r="11" spans="1:9" ht="15" x14ac:dyDescent="0.3">
      <c r="D11" s="2"/>
      <c r="E11" s="2"/>
      <c r="F11" s="2"/>
      <c r="G11" s="2"/>
      <c r="H11" s="2"/>
      <c r="I11" s="2"/>
    </row>
    <row r="12" spans="1:9" ht="15" x14ac:dyDescent="0.3">
      <c r="C12" t="s">
        <v>4</v>
      </c>
      <c r="D12" s="2"/>
      <c r="E12" s="2"/>
      <c r="F12" s="2"/>
      <c r="G12" s="2"/>
      <c r="H12" s="2"/>
      <c r="I12" s="2"/>
    </row>
    <row r="13" spans="1:9" ht="15" x14ac:dyDescent="0.3">
      <c r="B13" s="6"/>
      <c r="C13" t="s">
        <v>4</v>
      </c>
      <c r="D13" s="2"/>
      <c r="E13" s="2"/>
      <c r="F13" s="2"/>
      <c r="G13" s="2"/>
      <c r="H13" s="2"/>
      <c r="I13" s="2"/>
    </row>
    <row r="14" spans="1:9" ht="15" x14ac:dyDescent="0.3">
      <c r="C14" t="s">
        <v>4</v>
      </c>
      <c r="D14" s="2"/>
      <c r="E14" s="2"/>
      <c r="F14" s="2"/>
      <c r="G14" s="2"/>
      <c r="H14" s="2"/>
      <c r="I14" s="2"/>
    </row>
    <row r="15" spans="1:9" ht="15" x14ac:dyDescent="0.3">
      <c r="C15" t="s">
        <v>4</v>
      </c>
      <c r="D15" s="2"/>
      <c r="E15" s="2"/>
      <c r="F15" s="2"/>
      <c r="G15" s="2"/>
      <c r="H15" s="2"/>
      <c r="I15" s="2"/>
    </row>
    <row r="16" spans="1:9" ht="15" x14ac:dyDescent="0.3">
      <c r="C16" t="s">
        <v>4</v>
      </c>
      <c r="D16" s="2"/>
      <c r="E16" s="2"/>
      <c r="F16" s="2"/>
      <c r="G16" s="2"/>
      <c r="H16" s="2"/>
      <c r="I16" s="2"/>
    </row>
    <row r="17" spans="4:9" ht="15" x14ac:dyDescent="0.3">
      <c r="D17" s="2"/>
      <c r="E17" s="2"/>
      <c r="F17" s="2"/>
      <c r="G17" s="2"/>
      <c r="H17" s="2"/>
      <c r="I17" s="2"/>
    </row>
    <row r="18" spans="4:9" ht="15" x14ac:dyDescent="0.3">
      <c r="D18" s="2"/>
      <c r="E18" s="2"/>
      <c r="F18" s="2"/>
      <c r="G18" s="2"/>
      <c r="H18" s="2"/>
      <c r="I18" s="2"/>
    </row>
    <row r="19" spans="4:9" ht="15" x14ac:dyDescent="0.3">
      <c r="D19" s="2"/>
      <c r="E19" s="2"/>
      <c r="F19" s="2"/>
      <c r="G19" s="2"/>
      <c r="H19" s="2"/>
      <c r="I19" s="2"/>
    </row>
    <row r="20" spans="4:9" ht="15" x14ac:dyDescent="0.3">
      <c r="D20" s="2"/>
      <c r="E20" s="2"/>
      <c r="F20" s="2"/>
      <c r="G20" s="2"/>
      <c r="H20" s="2"/>
      <c r="I20" s="2"/>
    </row>
    <row r="21" spans="4:9" ht="15" x14ac:dyDescent="0.3">
      <c r="D21" s="2"/>
      <c r="E21" s="2"/>
      <c r="F21" s="2"/>
      <c r="G21" s="2"/>
      <c r="H21" s="2"/>
      <c r="I21" s="2"/>
    </row>
    <row r="22" spans="4:9" ht="15" x14ac:dyDescent="0.3">
      <c r="D22" s="2"/>
      <c r="E22" s="2"/>
      <c r="F22" s="2"/>
      <c r="G22" s="2"/>
      <c r="H22" s="2"/>
      <c r="I22" s="2"/>
    </row>
    <row r="23" spans="4:9" ht="15" x14ac:dyDescent="0.3">
      <c r="D23" s="2"/>
      <c r="E23" s="2"/>
      <c r="F23" s="2"/>
      <c r="G23" s="2"/>
      <c r="H23" s="2"/>
      <c r="I23" s="2"/>
    </row>
    <row r="24" spans="4:9" ht="15" x14ac:dyDescent="0.3">
      <c r="D24" s="2"/>
      <c r="E24" s="2"/>
      <c r="F24" s="2"/>
      <c r="G24" s="2"/>
      <c r="H24" s="2"/>
      <c r="I24" s="2"/>
    </row>
    <row r="25" spans="4:9" ht="15" x14ac:dyDescent="0.3">
      <c r="D25" s="2"/>
      <c r="E25" s="2"/>
      <c r="F25" s="2"/>
      <c r="G25" s="2"/>
      <c r="H25" s="2"/>
      <c r="I25" s="2"/>
    </row>
    <row r="26" spans="4:9" x14ac:dyDescent="0.3">
      <c r="D26" s="2"/>
      <c r="E26" s="2"/>
      <c r="F26" s="2"/>
      <c r="G26" s="2"/>
      <c r="H26" s="2"/>
      <c r="I2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5"/>
  <sheetViews>
    <sheetView workbookViewId="0">
      <selection activeCell="V22" sqref="V22"/>
    </sheetView>
  </sheetViews>
  <sheetFormatPr baseColWidth="10" defaultColWidth="8.88671875" defaultRowHeight="14.4" x14ac:dyDescent="0.3"/>
  <cols>
    <col min="2" max="2" width="38.6640625" customWidth="1"/>
    <col min="3" max="3" width="14.6640625" customWidth="1"/>
    <col min="4" max="4" width="15.109375" hidden="1" customWidth="1"/>
    <col min="5" max="8" width="13" hidden="1" customWidth="1"/>
    <col min="9" max="9" width="13.33203125" hidden="1" customWidth="1"/>
    <col min="10" max="10" width="12.88671875" hidden="1" customWidth="1"/>
    <col min="11" max="11" width="13.33203125" hidden="1" customWidth="1"/>
    <col min="12" max="12" width="13.109375" hidden="1" customWidth="1"/>
    <col min="13" max="17" width="13.5546875" hidden="1" customWidth="1"/>
    <col min="18" max="18" width="14.109375" customWidth="1"/>
    <col min="19" max="19" width="15.109375" bestFit="1" customWidth="1"/>
    <col min="20" max="20" width="14.109375" customWidth="1"/>
    <col min="21" max="21" width="13.109375" bestFit="1" customWidth="1"/>
    <col min="22" max="23" width="12.6640625" bestFit="1" customWidth="1"/>
  </cols>
  <sheetData>
    <row r="1" spans="1:24" x14ac:dyDescent="0.3">
      <c r="A1" s="3" t="s">
        <v>42</v>
      </c>
      <c r="B1" s="3" t="s">
        <v>5</v>
      </c>
      <c r="C1" s="3" t="s">
        <v>2</v>
      </c>
      <c r="D1" s="4">
        <v>41620</v>
      </c>
      <c r="E1" s="3" t="s">
        <v>25</v>
      </c>
      <c r="F1" s="3" t="s">
        <v>26</v>
      </c>
      <c r="G1" s="3" t="s">
        <v>27</v>
      </c>
      <c r="H1" s="3" t="s">
        <v>28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34</v>
      </c>
      <c r="N1" s="3" t="s">
        <v>35</v>
      </c>
      <c r="O1" s="3" t="s">
        <v>37</v>
      </c>
      <c r="P1" s="3" t="s">
        <v>38</v>
      </c>
      <c r="Q1" s="3" t="s">
        <v>39</v>
      </c>
      <c r="R1" s="3" t="s">
        <v>40</v>
      </c>
      <c r="S1" s="3" t="s">
        <v>41</v>
      </c>
      <c r="T1" s="3" t="s">
        <v>43</v>
      </c>
      <c r="U1" s="3" t="s">
        <v>44</v>
      </c>
      <c r="V1" s="3" t="s">
        <v>45</v>
      </c>
      <c r="W1" s="3" t="s">
        <v>46</v>
      </c>
    </row>
    <row r="2" spans="1:24" x14ac:dyDescent="0.3">
      <c r="A2" s="8">
        <v>1</v>
      </c>
      <c r="B2" s="8" t="s">
        <v>6</v>
      </c>
      <c r="C2" s="9">
        <v>0</v>
      </c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x14ac:dyDescent="0.3">
      <c r="A3">
        <v>2</v>
      </c>
      <c r="B3" t="s">
        <v>7</v>
      </c>
      <c r="C3" s="2">
        <v>0</v>
      </c>
      <c r="D3" s="2"/>
      <c r="E3" s="2"/>
      <c r="F3" s="2"/>
      <c r="G3" s="2"/>
      <c r="H3" s="2"/>
      <c r="Q3" t="s">
        <v>4</v>
      </c>
    </row>
    <row r="4" spans="1:24" x14ac:dyDescent="0.3">
      <c r="A4" s="8">
        <v>3</v>
      </c>
      <c r="B4" s="8" t="s">
        <v>8</v>
      </c>
      <c r="C4" s="9">
        <v>144.71</v>
      </c>
      <c r="D4" s="9">
        <v>425647.66</v>
      </c>
      <c r="E4" s="9">
        <f>C4*19+D4</f>
        <v>428397.14999999997</v>
      </c>
      <c r="F4" s="9">
        <f>C4*90+E4</f>
        <v>441421.05</v>
      </c>
      <c r="G4" s="9">
        <f>C4*91+F4</f>
        <v>454589.66</v>
      </c>
      <c r="H4" s="9">
        <f>C4*92+G4</f>
        <v>467902.98</v>
      </c>
      <c r="I4" s="10">
        <f>C4*92+H4</f>
        <v>481216.3</v>
      </c>
      <c r="J4" s="10">
        <f>C4*90+I4</f>
        <v>494240.2</v>
      </c>
      <c r="K4" s="10">
        <f>C4*91+J4</f>
        <v>507408.81</v>
      </c>
      <c r="L4" s="10">
        <f>C4*92+K4</f>
        <v>520722.13</v>
      </c>
      <c r="M4" s="10">
        <f>C4*92+L4</f>
        <v>534035.44999999995</v>
      </c>
      <c r="N4" s="10">
        <f>C4*91+M4</f>
        <v>547204.05999999994</v>
      </c>
      <c r="O4" s="10">
        <f>C4*92+N4</f>
        <v>560517.37999999989</v>
      </c>
      <c r="P4" s="10">
        <f>C4*92+O4</f>
        <v>573830.69999999984</v>
      </c>
      <c r="Q4" s="10">
        <f>4*92+P4</f>
        <v>574198.69999999984</v>
      </c>
      <c r="R4" s="10">
        <f>C4*92+Q4</f>
        <v>587512.01999999979</v>
      </c>
      <c r="S4" s="10">
        <f>C4*91+R4</f>
        <v>600680.62999999977</v>
      </c>
      <c r="T4" s="10">
        <v>0</v>
      </c>
      <c r="W4" s="6" t="s">
        <v>4</v>
      </c>
    </row>
    <row r="5" spans="1:24" x14ac:dyDescent="0.3">
      <c r="A5">
        <v>4</v>
      </c>
      <c r="B5" t="s">
        <v>9</v>
      </c>
      <c r="C5" s="2">
        <v>0</v>
      </c>
      <c r="D5" s="2"/>
      <c r="E5" s="2">
        <f t="shared" ref="E5:E21" si="0">C5*19+D5</f>
        <v>0</v>
      </c>
      <c r="F5" s="2">
        <f t="shared" ref="F5:F21" si="1">C5*90+E5</f>
        <v>0</v>
      </c>
      <c r="G5" s="2">
        <f t="shared" ref="G5:G21" si="2">C5*91+F5</f>
        <v>0</v>
      </c>
      <c r="H5" s="2">
        <f t="shared" ref="H5:H21" si="3">C5*92+G5</f>
        <v>0</v>
      </c>
      <c r="I5" s="6">
        <f t="shared" ref="I5:I21" si="4">C5*92+H5</f>
        <v>0</v>
      </c>
      <c r="J5" s="6">
        <f t="shared" ref="J5:J21" si="5">C5*90+I5</f>
        <v>0</v>
      </c>
      <c r="K5" s="6">
        <f t="shared" ref="K5:K22" si="6">C5*91+J5</f>
        <v>0</v>
      </c>
      <c r="L5" s="6">
        <f t="shared" ref="L5:L21" si="7">C5*92+K5</f>
        <v>0</v>
      </c>
      <c r="M5" s="6">
        <f t="shared" ref="M5:M22" si="8">C5*92+L5</f>
        <v>0</v>
      </c>
      <c r="N5" s="6">
        <f t="shared" ref="N5:N22" si="9">C5*91+M5</f>
        <v>0</v>
      </c>
      <c r="O5" s="6">
        <f t="shared" ref="O5:O22" si="10">C5*92+N5</f>
        <v>0</v>
      </c>
      <c r="P5" s="6">
        <f t="shared" ref="P5:P22" si="11">C5*92+O5</f>
        <v>0</v>
      </c>
      <c r="Q5" s="6">
        <v>0</v>
      </c>
      <c r="R5" s="6">
        <f t="shared" ref="R5:R22" si="12">C5*92+Q5</f>
        <v>0</v>
      </c>
      <c r="S5" s="6">
        <f t="shared" ref="S5:S21" si="13">C5*91+R5</f>
        <v>0</v>
      </c>
      <c r="T5" s="6">
        <f t="shared" ref="T5:T21" si="14">C5*92+S5</f>
        <v>0</v>
      </c>
      <c r="W5" s="6" t="s">
        <v>4</v>
      </c>
    </row>
    <row r="6" spans="1:24" x14ac:dyDescent="0.3">
      <c r="A6" s="8">
        <v>5</v>
      </c>
      <c r="B6" s="8" t="s">
        <v>10</v>
      </c>
      <c r="C6" s="9">
        <v>0</v>
      </c>
      <c r="D6" s="9"/>
      <c r="E6" s="9">
        <f t="shared" si="0"/>
        <v>0</v>
      </c>
      <c r="F6" s="9">
        <f t="shared" si="1"/>
        <v>0</v>
      </c>
      <c r="G6" s="9">
        <f t="shared" si="2"/>
        <v>0</v>
      </c>
      <c r="H6" s="9">
        <f t="shared" si="3"/>
        <v>0</v>
      </c>
      <c r="I6" s="10">
        <f t="shared" si="4"/>
        <v>0</v>
      </c>
      <c r="J6" s="10">
        <f t="shared" si="5"/>
        <v>0</v>
      </c>
      <c r="K6" s="10">
        <f t="shared" si="6"/>
        <v>0</v>
      </c>
      <c r="L6" s="10">
        <f t="shared" si="7"/>
        <v>0</v>
      </c>
      <c r="M6" s="10">
        <f t="shared" si="8"/>
        <v>0</v>
      </c>
      <c r="N6" s="10">
        <f t="shared" si="9"/>
        <v>0</v>
      </c>
      <c r="O6" s="10">
        <f t="shared" si="10"/>
        <v>0</v>
      </c>
      <c r="P6" s="10">
        <f t="shared" si="11"/>
        <v>0</v>
      </c>
      <c r="Q6" s="10">
        <v>0</v>
      </c>
      <c r="R6" s="10">
        <f t="shared" si="12"/>
        <v>0</v>
      </c>
      <c r="S6" s="10">
        <f t="shared" si="13"/>
        <v>0</v>
      </c>
      <c r="T6" s="10">
        <f t="shared" si="14"/>
        <v>0</v>
      </c>
    </row>
    <row r="7" spans="1:24" x14ac:dyDescent="0.3">
      <c r="A7">
        <v>6</v>
      </c>
      <c r="B7" t="s">
        <v>11</v>
      </c>
      <c r="C7" s="2">
        <v>0</v>
      </c>
      <c r="D7" s="2"/>
      <c r="E7" s="2">
        <f t="shared" si="0"/>
        <v>0</v>
      </c>
      <c r="F7" s="2">
        <f t="shared" si="1"/>
        <v>0</v>
      </c>
      <c r="G7" s="2">
        <f t="shared" si="2"/>
        <v>0</v>
      </c>
      <c r="H7" s="2">
        <f t="shared" si="3"/>
        <v>0</v>
      </c>
      <c r="I7" s="6">
        <f t="shared" si="4"/>
        <v>0</v>
      </c>
      <c r="J7" s="6">
        <f t="shared" si="5"/>
        <v>0</v>
      </c>
      <c r="K7" s="6">
        <f t="shared" si="6"/>
        <v>0</v>
      </c>
      <c r="L7" s="6">
        <f t="shared" si="7"/>
        <v>0</v>
      </c>
      <c r="M7" s="6">
        <f t="shared" si="8"/>
        <v>0</v>
      </c>
      <c r="N7" s="6">
        <f t="shared" si="9"/>
        <v>0</v>
      </c>
      <c r="O7" s="6">
        <f t="shared" si="10"/>
        <v>0</v>
      </c>
      <c r="P7" s="6">
        <f t="shared" si="11"/>
        <v>0</v>
      </c>
      <c r="Q7" s="6">
        <v>0</v>
      </c>
      <c r="R7" s="6">
        <f t="shared" si="12"/>
        <v>0</v>
      </c>
      <c r="S7" s="6">
        <f t="shared" si="13"/>
        <v>0</v>
      </c>
      <c r="T7" s="6">
        <f t="shared" si="14"/>
        <v>0</v>
      </c>
    </row>
    <row r="8" spans="1:24" x14ac:dyDescent="0.3">
      <c r="A8" s="8">
        <v>7</v>
      </c>
      <c r="B8" s="8" t="s">
        <v>12</v>
      </c>
      <c r="C8" s="9">
        <v>745.75</v>
      </c>
      <c r="D8" s="9">
        <v>1373882.96</v>
      </c>
      <c r="E8" s="9">
        <f t="shared" si="0"/>
        <v>1388052.21</v>
      </c>
      <c r="F8" s="9">
        <f t="shared" si="1"/>
        <v>1455169.71</v>
      </c>
      <c r="G8" s="9">
        <f t="shared" si="2"/>
        <v>1523032.96</v>
      </c>
      <c r="H8" s="9">
        <f t="shared" si="3"/>
        <v>1591641.96</v>
      </c>
      <c r="I8" s="10">
        <f t="shared" si="4"/>
        <v>1660250.96</v>
      </c>
      <c r="J8" s="10">
        <f t="shared" si="5"/>
        <v>1727368.46</v>
      </c>
      <c r="K8" s="10">
        <f t="shared" si="6"/>
        <v>1795231.71</v>
      </c>
      <c r="L8" s="10">
        <f t="shared" si="7"/>
        <v>1863840.71</v>
      </c>
      <c r="M8" s="10">
        <f t="shared" si="8"/>
        <v>1932449.71</v>
      </c>
      <c r="N8" s="10">
        <f t="shared" si="9"/>
        <v>2000312.96</v>
      </c>
      <c r="O8" s="10">
        <f t="shared" si="10"/>
        <v>2068921.96</v>
      </c>
      <c r="P8" s="10">
        <f t="shared" si="11"/>
        <v>2137530.96</v>
      </c>
      <c r="Q8" s="10">
        <f t="shared" ref="Q8:Q19" si="15">4*92+P8</f>
        <v>2137898.96</v>
      </c>
      <c r="R8" s="10">
        <f t="shared" si="12"/>
        <v>2206507.96</v>
      </c>
      <c r="S8" s="10">
        <f t="shared" si="13"/>
        <v>2274371.21</v>
      </c>
      <c r="T8" s="10">
        <v>0</v>
      </c>
    </row>
    <row r="9" spans="1:24" x14ac:dyDescent="0.3">
      <c r="A9" s="8">
        <v>8</v>
      </c>
      <c r="B9" s="8" t="s">
        <v>13</v>
      </c>
      <c r="C9" s="9">
        <v>433.33</v>
      </c>
      <c r="D9" s="9">
        <v>786765.5</v>
      </c>
      <c r="E9" s="9">
        <f t="shared" si="0"/>
        <v>794998.77</v>
      </c>
      <c r="F9" s="9">
        <f t="shared" si="1"/>
        <v>833998.47</v>
      </c>
      <c r="G9" s="9">
        <f t="shared" si="2"/>
        <v>873431.5</v>
      </c>
      <c r="H9" s="9">
        <f t="shared" si="3"/>
        <v>913297.86</v>
      </c>
      <c r="I9" s="10">
        <f t="shared" si="4"/>
        <v>953164.22</v>
      </c>
      <c r="J9" s="10">
        <f t="shared" si="5"/>
        <v>992163.91999999993</v>
      </c>
      <c r="K9" s="10">
        <f t="shared" si="6"/>
        <v>1031596.95</v>
      </c>
      <c r="L9" s="10">
        <f t="shared" si="7"/>
        <v>1071463.31</v>
      </c>
      <c r="M9" s="10">
        <f t="shared" si="8"/>
        <v>1111329.6700000002</v>
      </c>
      <c r="N9" s="10">
        <f t="shared" si="9"/>
        <v>1150762.7000000002</v>
      </c>
      <c r="O9" s="10">
        <f t="shared" si="10"/>
        <v>1190629.0600000003</v>
      </c>
      <c r="P9" s="10">
        <f t="shared" si="11"/>
        <v>1230495.4200000004</v>
      </c>
      <c r="Q9" s="10">
        <f t="shared" si="15"/>
        <v>1230863.4200000004</v>
      </c>
      <c r="R9" s="10">
        <f t="shared" si="12"/>
        <v>1270729.7800000005</v>
      </c>
      <c r="S9" s="10">
        <f t="shared" si="13"/>
        <v>1310162.8100000005</v>
      </c>
      <c r="T9" s="10">
        <v>0</v>
      </c>
    </row>
    <row r="10" spans="1:24" x14ac:dyDescent="0.3">
      <c r="A10" s="8">
        <v>9</v>
      </c>
      <c r="B10" s="8" t="s">
        <v>14</v>
      </c>
      <c r="C10" s="9">
        <v>0</v>
      </c>
      <c r="D10" s="9"/>
      <c r="E10" s="9">
        <f t="shared" si="0"/>
        <v>0</v>
      </c>
      <c r="F10" s="9">
        <f t="shared" si="1"/>
        <v>0</v>
      </c>
      <c r="G10" s="9">
        <f t="shared" si="2"/>
        <v>0</v>
      </c>
      <c r="H10" s="9">
        <f t="shared" si="3"/>
        <v>0</v>
      </c>
      <c r="I10" s="10">
        <f t="shared" si="4"/>
        <v>0</v>
      </c>
      <c r="J10" s="10">
        <f t="shared" si="5"/>
        <v>0</v>
      </c>
      <c r="K10" s="10">
        <f t="shared" si="6"/>
        <v>0</v>
      </c>
      <c r="L10" s="10">
        <f t="shared" si="7"/>
        <v>0</v>
      </c>
      <c r="M10" s="10">
        <f t="shared" si="8"/>
        <v>0</v>
      </c>
      <c r="N10" s="10">
        <f t="shared" si="9"/>
        <v>0</v>
      </c>
      <c r="O10" s="10">
        <f t="shared" si="10"/>
        <v>0</v>
      </c>
      <c r="P10" s="10">
        <f t="shared" si="11"/>
        <v>0</v>
      </c>
      <c r="Q10" s="10">
        <v>0</v>
      </c>
      <c r="R10" s="10">
        <f t="shared" si="12"/>
        <v>0</v>
      </c>
      <c r="S10" s="10">
        <f t="shared" si="13"/>
        <v>0</v>
      </c>
      <c r="T10" s="10">
        <f t="shared" si="14"/>
        <v>0</v>
      </c>
    </row>
    <row r="11" spans="1:24" x14ac:dyDescent="0.3">
      <c r="A11">
        <v>10</v>
      </c>
      <c r="B11" t="s">
        <v>15</v>
      </c>
      <c r="C11" s="2">
        <v>0</v>
      </c>
      <c r="D11" s="2"/>
      <c r="E11" s="2">
        <f t="shared" si="0"/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  <c r="I11" s="6">
        <f t="shared" si="4"/>
        <v>0</v>
      </c>
      <c r="J11" s="6">
        <f t="shared" si="5"/>
        <v>0</v>
      </c>
      <c r="K11" s="6">
        <f t="shared" si="6"/>
        <v>0</v>
      </c>
      <c r="L11" s="6">
        <f t="shared" si="7"/>
        <v>0</v>
      </c>
      <c r="M11" s="6">
        <f t="shared" si="8"/>
        <v>0</v>
      </c>
      <c r="N11" s="6">
        <f t="shared" si="9"/>
        <v>0</v>
      </c>
      <c r="O11" s="6">
        <f t="shared" si="10"/>
        <v>0</v>
      </c>
      <c r="P11" s="6">
        <f t="shared" si="11"/>
        <v>0</v>
      </c>
      <c r="Q11" s="6">
        <v>0</v>
      </c>
      <c r="R11" s="6">
        <f t="shared" si="12"/>
        <v>0</v>
      </c>
      <c r="S11" s="6">
        <f t="shared" si="13"/>
        <v>0</v>
      </c>
      <c r="T11" s="6">
        <f t="shared" si="14"/>
        <v>0</v>
      </c>
    </row>
    <row r="12" spans="1:24" x14ac:dyDescent="0.3">
      <c r="A12">
        <v>11</v>
      </c>
      <c r="B12" t="s">
        <v>16</v>
      </c>
      <c r="C12" s="2">
        <v>893.5</v>
      </c>
      <c r="D12" s="2">
        <v>1666043.88</v>
      </c>
      <c r="E12" s="2">
        <f t="shared" si="0"/>
        <v>1683020.38</v>
      </c>
      <c r="F12" s="2">
        <f t="shared" si="1"/>
        <v>1763435.38</v>
      </c>
      <c r="G12" s="2">
        <f t="shared" si="2"/>
        <v>1844743.88</v>
      </c>
      <c r="H12" s="2">
        <f t="shared" si="3"/>
        <v>1926945.88</v>
      </c>
      <c r="I12" s="6">
        <f t="shared" si="4"/>
        <v>2009147.88</v>
      </c>
      <c r="J12" s="6">
        <f t="shared" si="5"/>
        <v>2089562.88</v>
      </c>
      <c r="K12" s="6">
        <f t="shared" si="6"/>
        <v>2170871.38</v>
      </c>
      <c r="L12" s="6">
        <f t="shared" si="7"/>
        <v>2253073.38</v>
      </c>
      <c r="M12" s="6">
        <f t="shared" si="8"/>
        <v>2335275.38</v>
      </c>
      <c r="N12" s="6">
        <f t="shared" si="9"/>
        <v>2416583.88</v>
      </c>
      <c r="O12" s="6">
        <f t="shared" si="10"/>
        <v>2498785.88</v>
      </c>
      <c r="P12" s="6">
        <f t="shared" si="11"/>
        <v>2580987.88</v>
      </c>
      <c r="Q12" s="6">
        <f t="shared" si="15"/>
        <v>2581355.88</v>
      </c>
      <c r="R12" s="6">
        <f t="shared" si="12"/>
        <v>2663557.88</v>
      </c>
      <c r="S12" s="6">
        <f t="shared" si="13"/>
        <v>2744866.38</v>
      </c>
      <c r="T12" s="6">
        <f t="shared" si="14"/>
        <v>2827068.38</v>
      </c>
      <c r="U12" s="6">
        <f>C12*92+T12</f>
        <v>2909270.38</v>
      </c>
      <c r="V12" s="6">
        <f>C12*90+U12</f>
        <v>2989685.38</v>
      </c>
      <c r="W12" s="6">
        <f>C12*91+V12</f>
        <v>3070993.88</v>
      </c>
      <c r="X12" t="s">
        <v>4</v>
      </c>
    </row>
    <row r="13" spans="1:24" x14ac:dyDescent="0.3">
      <c r="A13">
        <v>12</v>
      </c>
      <c r="B13" t="s">
        <v>17</v>
      </c>
      <c r="C13" s="2">
        <v>0</v>
      </c>
      <c r="D13" s="2"/>
      <c r="E13" s="2">
        <f t="shared" si="0"/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  <c r="I13" s="6">
        <f t="shared" si="4"/>
        <v>0</v>
      </c>
      <c r="J13" s="6">
        <f t="shared" si="5"/>
        <v>0</v>
      </c>
      <c r="K13" s="6">
        <f t="shared" si="6"/>
        <v>0</v>
      </c>
      <c r="L13" s="6">
        <f t="shared" si="7"/>
        <v>0</v>
      </c>
      <c r="M13" s="6">
        <f t="shared" si="8"/>
        <v>0</v>
      </c>
      <c r="N13" s="6">
        <f t="shared" si="9"/>
        <v>0</v>
      </c>
      <c r="O13" s="6">
        <f t="shared" si="10"/>
        <v>0</v>
      </c>
      <c r="P13" s="6">
        <f t="shared" si="11"/>
        <v>0</v>
      </c>
      <c r="Q13" s="6">
        <v>0</v>
      </c>
      <c r="R13" s="6">
        <f t="shared" si="12"/>
        <v>0</v>
      </c>
      <c r="S13" s="6">
        <f t="shared" si="13"/>
        <v>0</v>
      </c>
      <c r="T13" s="6">
        <f t="shared" si="14"/>
        <v>0</v>
      </c>
      <c r="U13" s="6">
        <f t="shared" ref="U13:U19" si="16">C13*92+T13</f>
        <v>0</v>
      </c>
      <c r="W13" s="6">
        <f t="shared" ref="W13:W21" si="17">C13*91+V13</f>
        <v>0</v>
      </c>
      <c r="X13" t="s">
        <v>4</v>
      </c>
    </row>
    <row r="14" spans="1:24" x14ac:dyDescent="0.3">
      <c r="A14">
        <v>13</v>
      </c>
      <c r="B14" t="s">
        <v>7</v>
      </c>
      <c r="C14" s="2">
        <v>0</v>
      </c>
      <c r="D14" s="2"/>
      <c r="E14" s="2">
        <f t="shared" si="0"/>
        <v>0</v>
      </c>
      <c r="F14" s="2">
        <f t="shared" si="1"/>
        <v>0</v>
      </c>
      <c r="G14" s="2">
        <f t="shared" si="2"/>
        <v>0</v>
      </c>
      <c r="H14" s="2">
        <f t="shared" si="3"/>
        <v>0</v>
      </c>
      <c r="I14" s="6">
        <f t="shared" si="4"/>
        <v>0</v>
      </c>
      <c r="J14" s="6">
        <f t="shared" si="5"/>
        <v>0</v>
      </c>
      <c r="K14" s="6">
        <f t="shared" si="6"/>
        <v>0</v>
      </c>
      <c r="L14" s="6">
        <f t="shared" si="7"/>
        <v>0</v>
      </c>
      <c r="M14" s="6">
        <f t="shared" si="8"/>
        <v>0</v>
      </c>
      <c r="N14" s="6">
        <f t="shared" si="9"/>
        <v>0</v>
      </c>
      <c r="O14" s="6">
        <f t="shared" si="10"/>
        <v>0</v>
      </c>
      <c r="P14" s="6">
        <f t="shared" si="11"/>
        <v>0</v>
      </c>
      <c r="Q14" s="6">
        <v>0</v>
      </c>
      <c r="R14" s="6">
        <f t="shared" si="12"/>
        <v>0</v>
      </c>
      <c r="S14" s="6">
        <f t="shared" si="13"/>
        <v>0</v>
      </c>
      <c r="T14" s="6">
        <f t="shared" si="14"/>
        <v>0</v>
      </c>
      <c r="U14" s="6">
        <f t="shared" si="16"/>
        <v>0</v>
      </c>
      <c r="W14" s="6">
        <f t="shared" si="17"/>
        <v>0</v>
      </c>
      <c r="X14" t="s">
        <v>0</v>
      </c>
    </row>
    <row r="15" spans="1:24" x14ac:dyDescent="0.3">
      <c r="A15">
        <v>14</v>
      </c>
      <c r="B15" t="s">
        <v>18</v>
      </c>
      <c r="C15" s="2">
        <v>0</v>
      </c>
      <c r="D15" s="2"/>
      <c r="E15" s="2">
        <f t="shared" si="0"/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  <c r="I15" s="6">
        <f t="shared" si="4"/>
        <v>0</v>
      </c>
      <c r="J15" s="6">
        <f t="shared" si="5"/>
        <v>0</v>
      </c>
      <c r="K15" s="6">
        <f t="shared" si="6"/>
        <v>0</v>
      </c>
      <c r="L15" s="6">
        <f t="shared" si="7"/>
        <v>0</v>
      </c>
      <c r="M15" s="6">
        <f t="shared" si="8"/>
        <v>0</v>
      </c>
      <c r="N15" s="6">
        <f t="shared" si="9"/>
        <v>0</v>
      </c>
      <c r="O15" s="6">
        <f t="shared" si="10"/>
        <v>0</v>
      </c>
      <c r="P15" s="6">
        <f t="shared" si="11"/>
        <v>0</v>
      </c>
      <c r="Q15" s="6">
        <v>0</v>
      </c>
      <c r="R15" s="6">
        <f t="shared" si="12"/>
        <v>0</v>
      </c>
      <c r="S15" s="6">
        <f t="shared" si="13"/>
        <v>0</v>
      </c>
      <c r="T15" s="6">
        <f t="shared" si="14"/>
        <v>0</v>
      </c>
      <c r="U15" s="6">
        <f t="shared" si="16"/>
        <v>0</v>
      </c>
      <c r="W15" s="6">
        <f t="shared" si="17"/>
        <v>0</v>
      </c>
      <c r="X15" t="s">
        <v>4</v>
      </c>
    </row>
    <row r="16" spans="1:24" x14ac:dyDescent="0.3">
      <c r="A16">
        <v>15</v>
      </c>
      <c r="B16" t="s">
        <v>19</v>
      </c>
      <c r="C16" s="2">
        <v>357.91</v>
      </c>
      <c r="D16" s="2">
        <v>318839.45</v>
      </c>
      <c r="E16" s="2">
        <f t="shared" si="0"/>
        <v>325639.74</v>
      </c>
      <c r="F16" s="2">
        <f t="shared" si="1"/>
        <v>357851.64</v>
      </c>
      <c r="G16" s="2">
        <f t="shared" si="2"/>
        <v>390421.45</v>
      </c>
      <c r="H16" s="2">
        <f t="shared" si="3"/>
        <v>423349.17000000004</v>
      </c>
      <c r="I16" s="6">
        <f t="shared" si="4"/>
        <v>456276.89</v>
      </c>
      <c r="J16" s="6">
        <f t="shared" si="5"/>
        <v>488488.79000000004</v>
      </c>
      <c r="K16" s="6">
        <f t="shared" si="6"/>
        <v>521058.60000000003</v>
      </c>
      <c r="L16" s="6">
        <f t="shared" si="7"/>
        <v>553986.32000000007</v>
      </c>
      <c r="M16" s="6">
        <f t="shared" si="8"/>
        <v>586914.04</v>
      </c>
      <c r="N16" s="6">
        <f t="shared" si="9"/>
        <v>619483.85000000009</v>
      </c>
      <c r="O16" s="6">
        <f t="shared" si="10"/>
        <v>652411.57000000007</v>
      </c>
      <c r="P16" s="6">
        <f t="shared" si="11"/>
        <v>685339.29</v>
      </c>
      <c r="Q16" s="6">
        <f t="shared" si="15"/>
        <v>685707.29</v>
      </c>
      <c r="R16" s="6">
        <f t="shared" si="12"/>
        <v>718635.01</v>
      </c>
      <c r="S16" s="6">
        <f t="shared" si="13"/>
        <v>751204.82000000007</v>
      </c>
      <c r="T16" s="6">
        <f t="shared" si="14"/>
        <v>784132.54</v>
      </c>
      <c r="U16" s="6">
        <f t="shared" si="16"/>
        <v>817060.26</v>
      </c>
      <c r="V16" s="6">
        <f t="shared" ref="V16:V19" si="18">C16*90+U16</f>
        <v>849272.16</v>
      </c>
      <c r="W16" s="6">
        <f t="shared" si="17"/>
        <v>881841.97000000009</v>
      </c>
    </row>
    <row r="17" spans="1:23" x14ac:dyDescent="0.3">
      <c r="A17">
        <v>16</v>
      </c>
      <c r="B17" t="s">
        <v>20</v>
      </c>
      <c r="C17" s="2">
        <v>0</v>
      </c>
      <c r="D17" s="2"/>
      <c r="E17" s="2">
        <f t="shared" si="0"/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  <c r="I17" s="6">
        <f t="shared" si="4"/>
        <v>0</v>
      </c>
      <c r="J17" s="6">
        <f t="shared" si="5"/>
        <v>0</v>
      </c>
      <c r="K17" s="6">
        <f t="shared" si="6"/>
        <v>0</v>
      </c>
      <c r="L17" s="6">
        <f t="shared" si="7"/>
        <v>0</v>
      </c>
      <c r="M17" s="6">
        <f t="shared" si="8"/>
        <v>0</v>
      </c>
      <c r="N17" s="6">
        <f t="shared" si="9"/>
        <v>0</v>
      </c>
      <c r="O17" s="6">
        <f t="shared" si="10"/>
        <v>0</v>
      </c>
      <c r="P17" s="6">
        <f t="shared" si="11"/>
        <v>0</v>
      </c>
      <c r="Q17" s="6">
        <v>0</v>
      </c>
      <c r="R17" s="6">
        <f t="shared" si="12"/>
        <v>0</v>
      </c>
      <c r="S17" s="6">
        <f t="shared" si="13"/>
        <v>0</v>
      </c>
      <c r="T17" s="6">
        <f t="shared" si="14"/>
        <v>0</v>
      </c>
      <c r="U17" s="6">
        <f t="shared" si="16"/>
        <v>0</v>
      </c>
      <c r="V17" s="6">
        <f t="shared" si="18"/>
        <v>0</v>
      </c>
      <c r="W17" s="6">
        <f t="shared" si="17"/>
        <v>0</v>
      </c>
    </row>
    <row r="18" spans="1:23" x14ac:dyDescent="0.3">
      <c r="A18">
        <v>17</v>
      </c>
      <c r="B18" t="s">
        <v>21</v>
      </c>
      <c r="C18" s="2">
        <v>0</v>
      </c>
      <c r="D18" s="2"/>
      <c r="E18" s="2">
        <f t="shared" si="0"/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  <c r="I18" s="6">
        <f t="shared" si="4"/>
        <v>0</v>
      </c>
      <c r="J18" s="6">
        <f t="shared" si="5"/>
        <v>0</v>
      </c>
      <c r="K18" s="6">
        <f t="shared" si="6"/>
        <v>0</v>
      </c>
      <c r="L18" s="6">
        <f t="shared" si="7"/>
        <v>0</v>
      </c>
      <c r="M18" s="6">
        <f t="shared" si="8"/>
        <v>0</v>
      </c>
      <c r="N18" s="6">
        <f t="shared" si="9"/>
        <v>0</v>
      </c>
      <c r="O18" s="6">
        <f t="shared" si="10"/>
        <v>0</v>
      </c>
      <c r="P18" s="6">
        <f t="shared" si="11"/>
        <v>0</v>
      </c>
      <c r="Q18" s="6">
        <v>0</v>
      </c>
      <c r="R18" s="6">
        <f t="shared" si="12"/>
        <v>0</v>
      </c>
      <c r="S18" s="6">
        <f t="shared" si="13"/>
        <v>0</v>
      </c>
      <c r="T18" s="6">
        <f t="shared" si="14"/>
        <v>0</v>
      </c>
      <c r="U18" s="6">
        <f t="shared" si="16"/>
        <v>0</v>
      </c>
      <c r="V18" s="6">
        <f t="shared" si="18"/>
        <v>0</v>
      </c>
      <c r="W18" s="6">
        <f t="shared" si="17"/>
        <v>0</v>
      </c>
    </row>
    <row r="19" spans="1:23" x14ac:dyDescent="0.3">
      <c r="A19">
        <v>18</v>
      </c>
      <c r="B19" t="s">
        <v>22</v>
      </c>
      <c r="C19" s="2">
        <v>350.74</v>
      </c>
      <c r="D19" s="2">
        <v>228678.78</v>
      </c>
      <c r="E19" s="2">
        <f t="shared" si="0"/>
        <v>235342.84</v>
      </c>
      <c r="F19" s="2">
        <f t="shared" si="1"/>
        <v>266909.44</v>
      </c>
      <c r="G19" s="2">
        <f t="shared" si="2"/>
        <v>298826.78000000003</v>
      </c>
      <c r="H19" s="2">
        <f t="shared" si="3"/>
        <v>331094.86000000004</v>
      </c>
      <c r="I19" s="6">
        <f t="shared" si="4"/>
        <v>363362.94000000006</v>
      </c>
      <c r="J19" s="6">
        <f t="shared" si="5"/>
        <v>394929.54000000004</v>
      </c>
      <c r="K19" s="6">
        <f t="shared" si="6"/>
        <v>426846.88000000006</v>
      </c>
      <c r="L19" s="6">
        <f t="shared" si="7"/>
        <v>459114.96000000008</v>
      </c>
      <c r="M19" s="6">
        <f t="shared" si="8"/>
        <v>491383.0400000001</v>
      </c>
      <c r="N19" s="6">
        <f t="shared" si="9"/>
        <v>523300.38000000012</v>
      </c>
      <c r="O19" s="6">
        <f t="shared" si="10"/>
        <v>555568.46000000008</v>
      </c>
      <c r="P19" s="6">
        <f t="shared" si="11"/>
        <v>587836.54</v>
      </c>
      <c r="Q19" s="6">
        <f t="shared" si="15"/>
        <v>588204.54</v>
      </c>
      <c r="R19" s="6">
        <f t="shared" si="12"/>
        <v>620472.62</v>
      </c>
      <c r="S19" s="6">
        <f t="shared" si="13"/>
        <v>652389.96</v>
      </c>
      <c r="T19" s="6">
        <f t="shared" si="14"/>
        <v>684658.03999999992</v>
      </c>
      <c r="U19" s="6">
        <f t="shared" si="16"/>
        <v>716926.11999999988</v>
      </c>
      <c r="V19" s="6">
        <f t="shared" si="18"/>
        <v>748492.71999999986</v>
      </c>
      <c r="W19" s="6">
        <f t="shared" si="17"/>
        <v>780410.05999999982</v>
      </c>
    </row>
    <row r="20" spans="1:23" x14ac:dyDescent="0.3">
      <c r="A20">
        <v>19</v>
      </c>
      <c r="B20" t="s">
        <v>23</v>
      </c>
      <c r="C20" s="2">
        <v>0</v>
      </c>
      <c r="D20" s="2"/>
      <c r="E20" s="2">
        <f t="shared" si="0"/>
        <v>0</v>
      </c>
      <c r="F20" s="2">
        <f t="shared" si="1"/>
        <v>0</v>
      </c>
      <c r="G20" s="2">
        <f t="shared" si="2"/>
        <v>0</v>
      </c>
      <c r="H20" s="2">
        <f t="shared" si="3"/>
        <v>0</v>
      </c>
      <c r="I20" s="6">
        <f t="shared" si="4"/>
        <v>0</v>
      </c>
      <c r="J20" s="6">
        <f t="shared" si="5"/>
        <v>0</v>
      </c>
      <c r="K20" s="6">
        <f t="shared" si="6"/>
        <v>0</v>
      </c>
      <c r="L20" s="6">
        <f t="shared" si="7"/>
        <v>0</v>
      </c>
      <c r="M20" s="6">
        <f t="shared" si="8"/>
        <v>0</v>
      </c>
      <c r="N20" s="6">
        <f t="shared" si="9"/>
        <v>0</v>
      </c>
      <c r="O20" s="6">
        <f t="shared" si="10"/>
        <v>0</v>
      </c>
      <c r="P20" s="6">
        <f t="shared" si="11"/>
        <v>0</v>
      </c>
      <c r="Q20" s="6">
        <v>0</v>
      </c>
      <c r="R20" s="6">
        <f t="shared" si="12"/>
        <v>0</v>
      </c>
      <c r="S20" s="6">
        <f t="shared" si="13"/>
        <v>0</v>
      </c>
      <c r="T20" s="6">
        <f t="shared" si="14"/>
        <v>0</v>
      </c>
      <c r="W20" s="6">
        <f t="shared" si="17"/>
        <v>0</v>
      </c>
    </row>
    <row r="21" spans="1:23" x14ac:dyDescent="0.3">
      <c r="A21" s="8">
        <v>20</v>
      </c>
      <c r="B21" s="8" t="s">
        <v>24</v>
      </c>
      <c r="C21" s="9">
        <v>0</v>
      </c>
      <c r="D21" s="9"/>
      <c r="E21" s="9">
        <f t="shared" si="0"/>
        <v>0</v>
      </c>
      <c r="F21" s="9">
        <f t="shared" si="1"/>
        <v>0</v>
      </c>
      <c r="G21" s="9">
        <f t="shared" si="2"/>
        <v>0</v>
      </c>
      <c r="H21" s="9">
        <f t="shared" si="3"/>
        <v>0</v>
      </c>
      <c r="I21" s="10">
        <f t="shared" si="4"/>
        <v>0</v>
      </c>
      <c r="J21" s="10">
        <f t="shared" si="5"/>
        <v>0</v>
      </c>
      <c r="K21" s="10">
        <f t="shared" si="6"/>
        <v>0</v>
      </c>
      <c r="L21" s="10">
        <f t="shared" si="7"/>
        <v>0</v>
      </c>
      <c r="M21" s="10">
        <f t="shared" si="8"/>
        <v>0</v>
      </c>
      <c r="N21" s="10">
        <f t="shared" si="9"/>
        <v>0</v>
      </c>
      <c r="O21" s="10">
        <f t="shared" si="10"/>
        <v>0</v>
      </c>
      <c r="P21" s="10">
        <f t="shared" si="11"/>
        <v>0</v>
      </c>
      <c r="Q21" s="10">
        <v>0</v>
      </c>
      <c r="R21" s="10">
        <f t="shared" si="12"/>
        <v>0</v>
      </c>
      <c r="S21" s="10">
        <f t="shared" si="13"/>
        <v>0</v>
      </c>
      <c r="T21" s="10">
        <f t="shared" si="14"/>
        <v>0</v>
      </c>
      <c r="W21" s="6">
        <f t="shared" si="17"/>
        <v>0</v>
      </c>
    </row>
    <row r="22" spans="1:23" x14ac:dyDescent="0.3">
      <c r="C22" s="5">
        <f>SUM(C2:C21)</f>
        <v>2925.9399999999996</v>
      </c>
      <c r="D22" s="5">
        <f>SUM(D2:D21)</f>
        <v>4799858.2300000004</v>
      </c>
      <c r="E22" s="5">
        <f t="shared" ref="E22:H22" si="19">SUM(E2:E21)</f>
        <v>4855451.09</v>
      </c>
      <c r="F22" s="5">
        <f t="shared" si="19"/>
        <v>5118785.6899999995</v>
      </c>
      <c r="G22" s="5">
        <f t="shared" si="19"/>
        <v>5385046.2300000004</v>
      </c>
      <c r="H22" s="5">
        <f t="shared" si="19"/>
        <v>5654232.71</v>
      </c>
      <c r="I22" s="7">
        <f>SUM(I4:I21)</f>
        <v>5923419.1899999995</v>
      </c>
      <c r="J22" s="7">
        <f>SUM(J4:J21)</f>
        <v>6186753.79</v>
      </c>
      <c r="K22" s="7">
        <f t="shared" si="6"/>
        <v>6453014.3300000001</v>
      </c>
      <c r="L22" s="6">
        <f>SUM(L4:L21)</f>
        <v>6722200.8099999996</v>
      </c>
      <c r="M22" s="6">
        <f t="shared" si="8"/>
        <v>6991387.2899999991</v>
      </c>
      <c r="N22" s="6">
        <f t="shared" si="9"/>
        <v>7257647.8299999991</v>
      </c>
      <c r="O22" s="6">
        <f t="shared" si="10"/>
        <v>7526834.3099999987</v>
      </c>
      <c r="P22" s="6">
        <f t="shared" si="11"/>
        <v>7796020.7899999991</v>
      </c>
      <c r="Q22" s="6">
        <f>C22*92+P22</f>
        <v>8065207.2699999996</v>
      </c>
      <c r="R22" s="6">
        <f t="shared" si="12"/>
        <v>8334393.75</v>
      </c>
      <c r="S22" s="6">
        <f>C22*91+R22</f>
        <v>8600654.2899999991</v>
      </c>
      <c r="T22" s="6">
        <f>SUM(T2:T20)</f>
        <v>4295858.96</v>
      </c>
      <c r="U22" s="6">
        <f>SUM(U12:U19)</f>
        <v>4443256.76</v>
      </c>
      <c r="V22" s="6">
        <f>SUM(V12:V20)</f>
        <v>4587450.26</v>
      </c>
      <c r="W22" s="6">
        <f>SUM(W12:W21)</f>
        <v>4733245.91</v>
      </c>
    </row>
    <row r="25" spans="1:23" x14ac:dyDescent="0.3">
      <c r="K25" s="6"/>
    </row>
  </sheetData>
  <autoFilter ref="A1:U22" xr:uid="{00000000-0009-0000-0000-000002000000}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presentacion</vt:lpstr>
      <vt:lpstr>calculo</vt:lpstr>
      <vt:lpstr>detalle de casos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2020-02-07T20:19:57Z</dcterms:modified>
</cp:coreProperties>
</file>