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<sst xmlns="http://schemas.openxmlformats.org/spreadsheetml/2006/main" count="37" uniqueCount="34">
  <si>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ESCUELA NORMAL DE SINALOA</t>
  </si>
  <si>
    <t>JEFATURA DE RECURSOS FINANCIEROS</t>
  </si>
  <si>
    <t>BALANZA DE COMPROBACIÓN</t>
  </si>
  <si>
    <t>DEL 1 DE ENERO AL 31 DE DICIEMBRE DE 2006</t>
  </si>
  <si>
    <t>DESCRIPCIÓN</t>
  </si>
  <si>
    <t>SALDO ANTERIOR</t>
  </si>
  <si>
    <t>MOVIMIENTOS DEL MES</t>
  </si>
  <si>
    <t>SALDO ACTUAL</t>
  </si>
  <si>
    <t xml:space="preserve">DEUDOR </t>
  </si>
  <si>
    <t>ACREEDOR</t>
  </si>
  <si>
    <t>DEUDOR</t>
  </si>
  <si>
    <t>CAJA CHICA</t>
  </si>
  <si>
    <t>BANCOS CTAS. DE CHEQUES</t>
  </si>
  <si>
    <t>DEUDORES DIVERSOS</t>
  </si>
  <si>
    <t>ANTICIPO A PROVEEDORES</t>
  </si>
  <si>
    <t>PRESTAMOS A FUNC. Y EMP.</t>
  </si>
  <si>
    <t>ANTICIPOS A CUENTA DE SUELDO</t>
  </si>
  <si>
    <t>ANTICIPO PARA VIATICOS</t>
  </si>
  <si>
    <t>ACTIVO FIJO E INV. PUBLICA</t>
  </si>
  <si>
    <t>PROVEEDORES</t>
  </si>
  <si>
    <t>RESULTADO DEL EJERCICIO Y ANTERIORES</t>
  </si>
  <si>
    <t>INGRESOS PROPIOS</t>
  </si>
  <si>
    <t>INGRESO SUB.ESTATAL</t>
  </si>
  <si>
    <t>INGRESO SUB.FEDERAL</t>
  </si>
  <si>
    <t>SERVICIOS PERSONALES</t>
  </si>
  <si>
    <t>SERVICIOS GENERALES</t>
  </si>
  <si>
    <t>MATERIALES Y SUMINISTROS</t>
  </si>
  <si>
    <t>TOTALES</t>
  </si>
  <si>
    <t>ELABORÓ</t>
  </si>
  <si>
    <t>AUTORIZÓ</t>
  </si>
  <si>
    <t>C. DIANA CECILIA BOBADILLA SALAZAR</t>
  </si>
  <si>
    <t>ABELINO GUILLEN LOPEZ</t>
  </si>
  <si>
    <t>RECURSOS FINANCIEROS, E.N.S</t>
  </si>
  <si>
    <t>DIRECTOR DE LA E.N.S.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</si>
</sst>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43" fontId="2" fillId="0" borderId="15" xfId="15" applyFont="1" applyBorder="1" applyAlignment="1">
      <alignment horizontal="right"/>
    </xf>
    <xf numFmtId="4" fontId="2" fillId="0" borderId="15" xfId="15" applyNumberFormat="1" applyFont="1" applyBorder="1" applyAlignment="1">
      <alignment horizontal="right"/>
    </xf>
    <xf numFmtId="43" fontId="2" fillId="0" borderId="15" xfId="15" applyFont="1" applyBorder="1" applyAlignment="1">
      <alignment/>
    </xf>
    <xf numFmtId="4" fontId="2" fillId="0" borderId="17" xfId="15" applyNumberFormat="1" applyFont="1" applyBorder="1" applyAlignment="1">
      <alignment/>
    </xf>
    <xf numFmtId="43" fontId="2" fillId="0" borderId="17" xfId="15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57150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240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ndra\Configuraci&#243;n%20local\Archivos%20temporales%20de%20Internet\Content.IE5\43LBUANH\LEYACCESOENE%2dDIC2006%2exls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 Y APLIC."/>
      <sheetName val="BALANCE"/>
      <sheetName val="EDO. RESULTADOS"/>
      <sheetName val="BALANZA"/>
      <sheetName val="DISPONIB."/>
      <sheetName val="CONCILIAC."/>
    </sheetNames>
    <sheetDataSet>
      <sheetData sheetId="4">
        <row r="23">
          <cell r="G23">
            <v>4870221.02</v>
          </cell>
          <cell r="H23">
            <v>5021913.5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F40" sqref="F40:J40"/>
    </sheetView>
  </sheetViews>
  <sheetFormatPr defaultColWidth="11.421875" defaultRowHeight="12.75"/>
  <cols>
    <col min="1" max="1" width="2.57421875" style="0" customWidth="1"/>
    <col min="4" max="4" width="14.28125" style="0" customWidth="1"/>
    <col min="5" max="5" width="14.00390625" style="0" customWidth="1"/>
    <col min="7" max="7" width="13.421875" style="0" customWidth="1"/>
    <col min="8" max="8" width="12.8515625" style="0" customWidth="1"/>
    <col min="10" max="10" width="14.57421875" style="0" customWidth="1"/>
    <col min="11" max="11" width="14.0039062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72" t="s">
        <v>0</v>
      </c>
      <c r="D3" s="72"/>
      <c r="E3" s="72"/>
      <c r="F3" s="72"/>
      <c r="G3" s="72"/>
      <c r="H3" s="72"/>
      <c r="I3" s="72"/>
      <c r="J3" s="72"/>
      <c r="K3" s="72"/>
    </row>
    <row r="4" spans="1:11" ht="12.75">
      <c r="A4" s="1"/>
      <c r="B4" s="1"/>
      <c r="C4" s="73"/>
      <c r="D4" s="73"/>
      <c r="E4" s="73"/>
      <c r="F4" s="73"/>
      <c r="G4" s="73"/>
      <c r="H4" s="73"/>
      <c r="I4" s="73"/>
      <c r="J4" s="73"/>
      <c r="K4" s="73"/>
    </row>
    <row r="5" spans="1:11" ht="12.75">
      <c r="A5" s="1"/>
      <c r="B5" s="1"/>
      <c r="C5" s="72" t="s">
        <v>1</v>
      </c>
      <c r="D5" s="72"/>
      <c r="E5" s="72"/>
      <c r="F5" s="72"/>
      <c r="G5" s="72"/>
      <c r="H5" s="72"/>
      <c r="I5" s="72"/>
      <c r="J5" s="72"/>
      <c r="K5" s="72"/>
    </row>
    <row r="6" spans="1:11" ht="12.75">
      <c r="A6" s="1"/>
      <c r="B6" s="1"/>
      <c r="C6" s="74" t="s">
        <v>2</v>
      </c>
      <c r="D6" s="74"/>
      <c r="E6" s="74"/>
      <c r="F6" s="74"/>
      <c r="G6" s="74"/>
      <c r="H6" s="74"/>
      <c r="I6" s="74"/>
      <c r="J6" s="74"/>
      <c r="K6" s="74"/>
    </row>
    <row r="7" spans="1:11" ht="12.75">
      <c r="A7" s="1"/>
      <c r="B7" s="1"/>
      <c r="C7" s="72" t="s">
        <v>3</v>
      </c>
      <c r="D7" s="72"/>
      <c r="E7" s="72"/>
      <c r="F7" s="72"/>
      <c r="G7" s="72"/>
      <c r="H7" s="72"/>
      <c r="I7" s="72"/>
      <c r="J7" s="72"/>
      <c r="K7" s="72"/>
    </row>
    <row r="8" spans="1:11" ht="12.75">
      <c r="A8" s="1"/>
      <c r="B8" s="1"/>
      <c r="C8" s="75"/>
      <c r="D8" s="75"/>
      <c r="E8" s="75"/>
      <c r="F8" s="75"/>
      <c r="G8" s="75"/>
      <c r="H8" s="75"/>
      <c r="I8" s="75"/>
      <c r="J8" s="75"/>
      <c r="K8" s="75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thickBot="1" thickTop="1">
      <c r="A10" s="1"/>
      <c r="B10" s="2" t="s">
        <v>4</v>
      </c>
      <c r="C10" s="3"/>
      <c r="D10" s="4" t="s">
        <v>5</v>
      </c>
      <c r="E10" s="5"/>
      <c r="F10" s="6"/>
      <c r="G10" s="7" t="s">
        <v>6</v>
      </c>
      <c r="H10" s="5"/>
      <c r="I10" s="6"/>
      <c r="J10" s="7" t="s">
        <v>7</v>
      </c>
      <c r="K10" s="5"/>
    </row>
    <row r="11" spans="1:11" ht="14.25" thickBot="1" thickTop="1">
      <c r="A11" s="1"/>
      <c r="B11" s="8"/>
      <c r="C11" s="9"/>
      <c r="D11" s="10" t="s">
        <v>8</v>
      </c>
      <c r="E11" s="10" t="s">
        <v>9</v>
      </c>
      <c r="F11" s="6"/>
      <c r="G11" s="11" t="s">
        <v>10</v>
      </c>
      <c r="H11" s="10" t="s">
        <v>9</v>
      </c>
      <c r="I11" s="12"/>
      <c r="J11" s="13" t="s">
        <v>8</v>
      </c>
      <c r="K11" s="10" t="s">
        <v>9</v>
      </c>
    </row>
    <row r="12" spans="1:11" ht="13.5" thickTop="1">
      <c r="A12" s="1"/>
      <c r="B12" s="14" t="s">
        <v>11</v>
      </c>
      <c r="C12" s="15"/>
      <c r="D12" s="16">
        <v>4500</v>
      </c>
      <c r="E12" s="16">
        <v>0</v>
      </c>
      <c r="F12" s="17"/>
      <c r="G12" s="18">
        <v>0</v>
      </c>
      <c r="H12" s="18">
        <v>0</v>
      </c>
      <c r="I12" s="19"/>
      <c r="J12" s="20">
        <f>D12+G12-H12</f>
        <v>4500</v>
      </c>
      <c r="K12" s="21">
        <v>0</v>
      </c>
    </row>
    <row r="13" spans="1:11" ht="12.75">
      <c r="A13" s="1"/>
      <c r="B13" s="22" t="s">
        <v>12</v>
      </c>
      <c r="C13" s="23"/>
      <c r="D13" s="24">
        <v>3536277.32</v>
      </c>
      <c r="E13" s="24">
        <v>0</v>
      </c>
      <c r="F13" s="25"/>
      <c r="G13" s="26">
        <f>'[1]DISPONIB.'!G23</f>
        <v>4870221.02</v>
      </c>
      <c r="H13" s="26">
        <f>'[1]DISPONIB.'!H23</f>
        <v>5021913.5</v>
      </c>
      <c r="I13" s="25"/>
      <c r="J13" s="27">
        <f aca="true" t="shared" si="0" ref="J13:J19">D13+G13-E13-H13</f>
        <v>3384584.84</v>
      </c>
      <c r="K13" s="28">
        <v>0</v>
      </c>
    </row>
    <row r="14" spans="1:11" ht="12.75">
      <c r="A14" s="1"/>
      <c r="B14" s="22" t="s">
        <v>13</v>
      </c>
      <c r="C14" s="23"/>
      <c r="D14" s="24">
        <v>62282.59</v>
      </c>
      <c r="E14" s="24">
        <v>0</v>
      </c>
      <c r="F14" s="25"/>
      <c r="G14" s="26">
        <f>0+3000</f>
        <v>3000</v>
      </c>
      <c r="H14" s="26">
        <f>0+0+10000+5000+7000+5000+11000</f>
        <v>38000</v>
      </c>
      <c r="I14" s="25"/>
      <c r="J14" s="27">
        <f t="shared" si="0"/>
        <v>27282.589999999997</v>
      </c>
      <c r="K14" s="28">
        <v>0</v>
      </c>
    </row>
    <row r="15" spans="1:11" ht="12.75">
      <c r="A15" s="1"/>
      <c r="B15" s="29" t="s">
        <v>14</v>
      </c>
      <c r="C15" s="30"/>
      <c r="D15" s="24">
        <v>28004.51</v>
      </c>
      <c r="E15" s="24">
        <v>0</v>
      </c>
      <c r="F15" s="25"/>
      <c r="G15" s="26">
        <f>35065.8+8000+42661.85</f>
        <v>85727.65</v>
      </c>
      <c r="H15" s="26">
        <f>55820.31+0</f>
        <v>55820.31</v>
      </c>
      <c r="I15" s="25"/>
      <c r="J15" s="27">
        <f t="shared" si="0"/>
        <v>57911.84999999999</v>
      </c>
      <c r="K15" s="28">
        <v>0</v>
      </c>
    </row>
    <row r="16" spans="1:11" ht="12.75">
      <c r="A16" s="1"/>
      <c r="B16" s="22" t="s">
        <v>15</v>
      </c>
      <c r="C16" s="23"/>
      <c r="D16" s="24">
        <v>27488</v>
      </c>
      <c r="E16" s="24">
        <v>0</v>
      </c>
      <c r="F16" s="25"/>
      <c r="G16" s="26">
        <f>8000+2000</f>
        <v>10000</v>
      </c>
      <c r="H16" s="26">
        <f>5000</f>
        <v>5000</v>
      </c>
      <c r="I16" s="25"/>
      <c r="J16" s="27">
        <f t="shared" si="0"/>
        <v>32488</v>
      </c>
      <c r="K16" s="28">
        <v>0</v>
      </c>
    </row>
    <row r="17" spans="1:11" ht="12.75">
      <c r="A17" s="1"/>
      <c r="B17" s="22" t="s">
        <v>16</v>
      </c>
      <c r="C17" s="23"/>
      <c r="D17" s="24">
        <v>51773</v>
      </c>
      <c r="E17" s="24">
        <v>0</v>
      </c>
      <c r="F17" s="25"/>
      <c r="G17" s="26">
        <f>24000+10000+208355.03</f>
        <v>242355.03</v>
      </c>
      <c r="H17" s="26">
        <f>207347.91+26500+13751+9025.5</f>
        <v>256624.41</v>
      </c>
      <c r="I17" s="25"/>
      <c r="J17" s="27">
        <f t="shared" si="0"/>
        <v>37503.620000000024</v>
      </c>
      <c r="K17" s="28">
        <v>0</v>
      </c>
    </row>
    <row r="18" spans="1:11" ht="12.75">
      <c r="A18" s="1"/>
      <c r="B18" s="22" t="s">
        <v>17</v>
      </c>
      <c r="C18" s="23"/>
      <c r="D18" s="24">
        <v>55311.59</v>
      </c>
      <c r="E18" s="24">
        <v>0</v>
      </c>
      <c r="F18" s="25"/>
      <c r="G18" s="26">
        <f>7800+0</f>
        <v>7800</v>
      </c>
      <c r="H18" s="26">
        <f>2500+3500+3000</f>
        <v>9000</v>
      </c>
      <c r="I18" s="25"/>
      <c r="J18" s="27">
        <f t="shared" si="0"/>
        <v>54111.59</v>
      </c>
      <c r="K18" s="28">
        <v>0</v>
      </c>
    </row>
    <row r="19" spans="1:11" ht="12.75">
      <c r="A19" s="1"/>
      <c r="B19" s="22" t="s">
        <v>18</v>
      </c>
      <c r="C19" s="23"/>
      <c r="D19" s="24">
        <v>3607731.67</v>
      </c>
      <c r="E19" s="24">
        <v>0</v>
      </c>
      <c r="F19" s="25"/>
      <c r="G19" s="26">
        <f>4347+59414.2+75129.5</f>
        <v>138890.7</v>
      </c>
      <c r="H19" s="26">
        <f>0+0</f>
        <v>0</v>
      </c>
      <c r="I19" s="25"/>
      <c r="J19" s="27">
        <f t="shared" si="0"/>
        <v>3746622.37</v>
      </c>
      <c r="K19" s="28">
        <v>0</v>
      </c>
    </row>
    <row r="20" spans="1:11" ht="12.75">
      <c r="A20" s="1"/>
      <c r="B20" s="29" t="s">
        <v>19</v>
      </c>
      <c r="C20" s="30"/>
      <c r="D20" s="24">
        <v>0</v>
      </c>
      <c r="E20" s="31">
        <v>33220</v>
      </c>
      <c r="F20" s="25"/>
      <c r="G20" s="26">
        <f>0+13280+6640</f>
        <v>19920</v>
      </c>
      <c r="H20" s="26">
        <f>0</f>
        <v>0</v>
      </c>
      <c r="I20" s="25"/>
      <c r="J20" s="26">
        <v>0</v>
      </c>
      <c r="K20" s="32">
        <f>E20-G20+H20-D20</f>
        <v>13300</v>
      </c>
    </row>
    <row r="21" spans="1:11" ht="12.75">
      <c r="A21" s="1"/>
      <c r="B21" s="22" t="s">
        <v>20</v>
      </c>
      <c r="C21" s="23"/>
      <c r="D21" s="24">
        <v>0</v>
      </c>
      <c r="E21" s="33">
        <v>6978587.22</v>
      </c>
      <c r="F21" s="34"/>
      <c r="G21" s="26">
        <v>0</v>
      </c>
      <c r="H21" s="26">
        <v>88164.38</v>
      </c>
      <c r="I21" s="34"/>
      <c r="J21" s="26">
        <v>0</v>
      </c>
      <c r="K21" s="32">
        <f>E21-G21+H21-D21</f>
        <v>7066751.6</v>
      </c>
    </row>
    <row r="22" spans="1:11" ht="12.75">
      <c r="A22" s="1"/>
      <c r="B22" s="22" t="s">
        <v>21</v>
      </c>
      <c r="C22" s="23"/>
      <c r="D22" s="24">
        <v>0</v>
      </c>
      <c r="E22" s="35">
        <v>3174558.79</v>
      </c>
      <c r="F22" s="25"/>
      <c r="G22" s="26">
        <f>11550</f>
        <v>11550</v>
      </c>
      <c r="H22" s="26">
        <f>208250+162950+199200</f>
        <v>570400</v>
      </c>
      <c r="I22" s="25"/>
      <c r="J22" s="26">
        <v>0</v>
      </c>
      <c r="K22" s="32">
        <f>E22-G22+H22-D22</f>
        <v>3733408.79</v>
      </c>
    </row>
    <row r="23" spans="1:11" ht="12.75">
      <c r="A23" s="1"/>
      <c r="B23" s="29" t="s">
        <v>22</v>
      </c>
      <c r="C23" s="30"/>
      <c r="D23" s="36">
        <v>0</v>
      </c>
      <c r="E23" s="37">
        <v>270000</v>
      </c>
      <c r="F23" s="25"/>
      <c r="G23" s="38">
        <v>0</v>
      </c>
      <c r="H23" s="39">
        <f>30000+30000+29985</f>
        <v>89985</v>
      </c>
      <c r="I23" s="25"/>
      <c r="J23" s="26">
        <v>0</v>
      </c>
      <c r="K23" s="32">
        <f>E23-G23+H23-D23</f>
        <v>359985</v>
      </c>
    </row>
    <row r="24" spans="1:11" ht="12.75">
      <c r="A24" s="1"/>
      <c r="B24" s="29" t="s">
        <v>23</v>
      </c>
      <c r="C24" s="30"/>
      <c r="D24" s="24">
        <v>0</v>
      </c>
      <c r="E24" s="37">
        <v>1830098</v>
      </c>
      <c r="F24" s="25"/>
      <c r="G24" s="26">
        <v>0</v>
      </c>
      <c r="H24" s="39">
        <f>201194+201194+563515</f>
        <v>965903</v>
      </c>
      <c r="I24" s="25"/>
      <c r="J24" s="26">
        <v>0</v>
      </c>
      <c r="K24" s="32">
        <f>E24-G24+H24-D24</f>
        <v>2796001</v>
      </c>
    </row>
    <row r="25" spans="1:11" ht="12.75">
      <c r="A25" s="1"/>
      <c r="B25" s="22" t="s">
        <v>24</v>
      </c>
      <c r="C25" s="23"/>
      <c r="D25" s="24">
        <v>3123566.82</v>
      </c>
      <c r="E25" s="24">
        <v>0</v>
      </c>
      <c r="F25" s="25"/>
      <c r="G25" s="26">
        <f>313776.75+346650.55+390000</f>
        <v>1050427.3</v>
      </c>
      <c r="H25" s="26">
        <v>0</v>
      </c>
      <c r="I25" s="25"/>
      <c r="J25" s="27">
        <f>D25+G25-E25-H25</f>
        <v>4173994.12</v>
      </c>
      <c r="K25" s="32">
        <v>0</v>
      </c>
    </row>
    <row r="26" spans="1:11" ht="12.75">
      <c r="A26" s="1"/>
      <c r="B26" s="22" t="s">
        <v>25</v>
      </c>
      <c r="C26" s="23"/>
      <c r="D26" s="24">
        <v>1061145.99</v>
      </c>
      <c r="E26" s="24">
        <v>0</v>
      </c>
      <c r="F26" s="25"/>
      <c r="G26" s="26">
        <f>143155.35+182840.36+127170.25</f>
        <v>453165.95999999996</v>
      </c>
      <c r="H26" s="26">
        <v>0</v>
      </c>
      <c r="I26" s="25"/>
      <c r="J26" s="27">
        <f>D26+G26-E26-H26</f>
        <v>1514311.95</v>
      </c>
      <c r="K26" s="28">
        <v>0</v>
      </c>
    </row>
    <row r="27" spans="1:11" ht="12.75">
      <c r="A27" s="1"/>
      <c r="B27" s="22" t="s">
        <v>26</v>
      </c>
      <c r="C27" s="23"/>
      <c r="D27" s="24">
        <v>728382.52</v>
      </c>
      <c r="E27" s="24">
        <v>0</v>
      </c>
      <c r="F27" s="25"/>
      <c r="G27" s="26">
        <f>61482.59+50281.65+95988.7</f>
        <v>207752.94</v>
      </c>
      <c r="H27" s="26">
        <v>0</v>
      </c>
      <c r="I27" s="25"/>
      <c r="J27" s="27">
        <f>D27+G27-E27-H27</f>
        <v>936135.46</v>
      </c>
      <c r="K27" s="28">
        <v>0</v>
      </c>
    </row>
    <row r="28" spans="1:11" ht="12.75">
      <c r="A28" s="1"/>
      <c r="B28" s="40"/>
      <c r="C28" s="41"/>
      <c r="D28" s="24"/>
      <c r="E28" s="24"/>
      <c r="F28" s="25"/>
      <c r="G28" s="26"/>
      <c r="H28" s="26"/>
      <c r="I28" s="25"/>
      <c r="J28" s="26"/>
      <c r="K28" s="28"/>
    </row>
    <row r="29" spans="1:11" ht="12.75">
      <c r="A29" s="1"/>
      <c r="B29" s="40"/>
      <c r="C29" s="41"/>
      <c r="D29" s="24"/>
      <c r="E29" s="24"/>
      <c r="F29" s="25"/>
      <c r="G29" s="26"/>
      <c r="H29" s="26"/>
      <c r="I29" s="25"/>
      <c r="J29" s="26"/>
      <c r="K29" s="28"/>
    </row>
    <row r="30" spans="1:11" ht="12.75">
      <c r="A30" s="1"/>
      <c r="B30" s="42" t="s">
        <v>27</v>
      </c>
      <c r="C30" s="43"/>
      <c r="D30" s="44">
        <f>SUM(D12:D29)</f>
        <v>12286464.01</v>
      </c>
      <c r="E30" s="44">
        <f>SUM(E12:E29)</f>
        <v>12286464.01</v>
      </c>
      <c r="F30" s="45"/>
      <c r="G30" s="46">
        <f>SUM(G12:G29)</f>
        <v>7100810.600000001</v>
      </c>
      <c r="H30" s="46">
        <f>SUM(H12:H29)</f>
        <v>7100810.6</v>
      </c>
      <c r="I30" s="45"/>
      <c r="J30" s="46">
        <f>SUM(J12:J29)</f>
        <v>13969446.39</v>
      </c>
      <c r="K30" s="47">
        <f>SUM(K12:K29)</f>
        <v>13969446.39</v>
      </c>
    </row>
    <row r="31" spans="1:11" ht="13.5" thickBot="1">
      <c r="A31" s="1"/>
      <c r="B31" s="48"/>
      <c r="C31" s="49"/>
      <c r="D31" s="50"/>
      <c r="E31" s="50"/>
      <c r="F31" s="51"/>
      <c r="G31" s="52"/>
      <c r="H31" s="52"/>
      <c r="I31" s="51"/>
      <c r="J31" s="52"/>
      <c r="K31" s="53"/>
    </row>
    <row r="32" spans="1:11" ht="13.5" thickTop="1">
      <c r="A32" s="1"/>
      <c r="B32" s="1"/>
      <c r="C32" s="1"/>
      <c r="D32" s="1"/>
      <c r="E32" s="54"/>
      <c r="F32" s="1"/>
      <c r="G32" s="54"/>
      <c r="H32" s="1"/>
      <c r="I32" s="1"/>
      <c r="J32" s="1"/>
      <c r="K32" s="1"/>
    </row>
    <row r="33" spans="1:11" ht="13.5" thickBot="1">
      <c r="A33" s="1"/>
      <c r="B33" s="1"/>
      <c r="C33" s="1"/>
      <c r="D33" s="1"/>
      <c r="E33" s="54"/>
      <c r="F33" s="1"/>
      <c r="G33" s="54"/>
      <c r="H33" s="1"/>
      <c r="I33" s="1"/>
      <c r="J33" s="54"/>
      <c r="K33" s="1"/>
    </row>
    <row r="34" spans="1:11" ht="13.5" thickTop="1">
      <c r="A34" s="1"/>
      <c r="B34" s="55"/>
      <c r="C34" s="56"/>
      <c r="D34" s="56"/>
      <c r="E34" s="56"/>
      <c r="F34" s="56"/>
      <c r="G34" s="57"/>
      <c r="H34" s="56"/>
      <c r="I34" s="56"/>
      <c r="J34" s="56"/>
      <c r="K34" s="58"/>
    </row>
    <row r="35" spans="1:11" ht="12.75">
      <c r="A35" s="1"/>
      <c r="B35" s="59"/>
      <c r="C35" s="60"/>
      <c r="D35" s="60"/>
      <c r="E35" s="60"/>
      <c r="F35" s="60"/>
      <c r="G35" s="61"/>
      <c r="H35" s="60"/>
      <c r="I35" s="60"/>
      <c r="J35" s="60"/>
      <c r="K35" s="62"/>
    </row>
    <row r="36" spans="1:11" ht="12.75">
      <c r="A36" s="1"/>
      <c r="B36" s="63" t="s">
        <v>28</v>
      </c>
      <c r="C36" s="64"/>
      <c r="D36" s="65"/>
      <c r="E36" s="65"/>
      <c r="F36" s="65"/>
      <c r="G36" s="64" t="s">
        <v>29</v>
      </c>
      <c r="H36" s="64"/>
      <c r="I36" s="64"/>
      <c r="J36" s="64"/>
      <c r="K36" s="62"/>
    </row>
    <row r="37" spans="1:11" ht="12.75">
      <c r="A37" s="1"/>
      <c r="B37" s="59"/>
      <c r="C37" s="60"/>
      <c r="D37" s="60"/>
      <c r="E37" s="60"/>
      <c r="F37" s="60"/>
      <c r="G37" s="60"/>
      <c r="H37" s="60"/>
      <c r="I37" s="60"/>
      <c r="J37" s="60"/>
      <c r="K37" s="62"/>
    </row>
    <row r="38" spans="1:11" ht="12.75">
      <c r="A38" s="1"/>
      <c r="B38" s="59"/>
      <c r="C38" s="60"/>
      <c r="D38" s="60"/>
      <c r="E38" s="60"/>
      <c r="F38" s="60"/>
      <c r="G38" s="60"/>
      <c r="H38" s="60"/>
      <c r="I38" s="60"/>
      <c r="J38" s="60"/>
      <c r="K38" s="62"/>
    </row>
    <row r="39" spans="1:11" ht="12.75">
      <c r="A39" s="1"/>
      <c r="B39" s="66" t="s">
        <v>30</v>
      </c>
      <c r="C39" s="67"/>
      <c r="D39" s="60"/>
      <c r="E39" s="68"/>
      <c r="F39" s="67" t="s">
        <v>31</v>
      </c>
      <c r="G39" s="67"/>
      <c r="H39" s="67"/>
      <c r="I39" s="67"/>
      <c r="J39" s="67"/>
      <c r="K39" s="62"/>
    </row>
    <row r="40" spans="1:11" ht="12.75">
      <c r="A40" s="1"/>
      <c r="B40" s="63" t="s">
        <v>32</v>
      </c>
      <c r="C40" s="64"/>
      <c r="D40" s="65"/>
      <c r="E40" s="65"/>
      <c r="F40" s="64" t="s">
        <v>33</v>
      </c>
      <c r="G40" s="64"/>
      <c r="H40" s="64"/>
      <c r="I40" s="64"/>
      <c r="J40" s="64"/>
      <c r="K40" s="62"/>
    </row>
    <row r="41" spans="1:11" ht="12.75">
      <c r="A41" s="1"/>
      <c r="B41" s="59"/>
      <c r="C41" s="60"/>
      <c r="D41" s="60"/>
      <c r="E41" s="60"/>
      <c r="F41" s="60"/>
      <c r="G41" s="60"/>
      <c r="H41" s="60"/>
      <c r="I41" s="60"/>
      <c r="J41" s="60"/>
      <c r="K41" s="62"/>
    </row>
    <row r="42" spans="1:11" ht="13.5" thickBot="1">
      <c r="A42" s="1"/>
      <c r="B42" s="69"/>
      <c r="C42" s="70"/>
      <c r="D42" s="70"/>
      <c r="E42" s="70"/>
      <c r="F42" s="70"/>
      <c r="G42" s="70"/>
      <c r="H42" s="70"/>
      <c r="I42" s="70"/>
      <c r="J42" s="70"/>
      <c r="K42" s="71"/>
    </row>
    <row r="43" ht="13.5" thickTop="1"/>
  </sheetData>
  <mergeCells count="34">
    <mergeCell ref="B40:C40"/>
    <mergeCell ref="F40:J40"/>
    <mergeCell ref="B36:C36"/>
    <mergeCell ref="G36:J36"/>
    <mergeCell ref="B39:C39"/>
    <mergeCell ref="F39:J39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10:C11"/>
    <mergeCell ref="D10:E10"/>
    <mergeCell ref="G10:H10"/>
    <mergeCell ref="J10:K10"/>
    <mergeCell ref="C3:K3"/>
    <mergeCell ref="C5:K5"/>
    <mergeCell ref="C6:K6"/>
    <mergeCell ref="C7:K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2007-03-29T21:26:48Z</dcterms:created>
  <dcterms:modified xsi:type="dcterms:W3CDTF">2007-03-29T21:30:07Z</dcterms:modified>
  <cp:category/>
  <cp:version/>
  <cp:contentType/>
  <cp:contentStatus/>
</cp:coreProperties>
</file>