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5135" windowHeight="7875"/>
  </bookViews>
  <sheets>
    <sheet name="PART. FEDERALES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24" i="1"/>
  <c r="H24"/>
  <c r="G24"/>
  <c r="F24"/>
  <c r="E24"/>
  <c r="D24"/>
  <c r="C24"/>
  <c r="B24"/>
  <c r="I23"/>
  <c r="H23"/>
  <c r="G23"/>
  <c r="F23"/>
  <c r="E23"/>
  <c r="D23"/>
  <c r="C23"/>
  <c r="B23"/>
  <c r="I22"/>
  <c r="H22"/>
  <c r="G22"/>
  <c r="F22"/>
  <c r="E22"/>
  <c r="D22"/>
  <c r="C22"/>
  <c r="B22"/>
  <c r="I21"/>
  <c r="H21"/>
  <c r="G21"/>
  <c r="F21"/>
  <c r="E21"/>
  <c r="D21"/>
  <c r="C21"/>
  <c r="B21"/>
  <c r="I20"/>
  <c r="H20"/>
  <c r="G20"/>
  <c r="F20"/>
  <c r="E20"/>
  <c r="D20"/>
  <c r="C20"/>
  <c r="B20"/>
  <c r="I19"/>
  <c r="H19"/>
  <c r="G19"/>
  <c r="F19"/>
  <c r="E19"/>
  <c r="D19"/>
  <c r="C19"/>
  <c r="B19"/>
  <c r="I18"/>
  <c r="H18"/>
  <c r="G18"/>
  <c r="F18"/>
  <c r="E18"/>
  <c r="D18"/>
  <c r="C18"/>
  <c r="B18"/>
  <c r="I17"/>
  <c r="H17"/>
  <c r="G17"/>
  <c r="F17"/>
  <c r="E17"/>
  <c r="D17"/>
  <c r="C17"/>
  <c r="B17"/>
  <c r="I16"/>
  <c r="H16"/>
  <c r="G16"/>
  <c r="F16"/>
  <c r="E16"/>
  <c r="D16"/>
  <c r="C16"/>
  <c r="B16"/>
  <c r="I15"/>
  <c r="H15"/>
  <c r="G15"/>
  <c r="F15"/>
  <c r="E15"/>
  <c r="D15"/>
  <c r="C15"/>
  <c r="B15"/>
  <c r="I14"/>
  <c r="H14"/>
  <c r="G14"/>
  <c r="F14"/>
  <c r="E14"/>
  <c r="D14"/>
  <c r="C14"/>
  <c r="B14"/>
  <c r="I13"/>
  <c r="H13"/>
  <c r="G13"/>
  <c r="F13"/>
  <c r="E13"/>
  <c r="D13"/>
  <c r="C13"/>
  <c r="B13"/>
  <c r="I12"/>
  <c r="H12"/>
  <c r="G12"/>
  <c r="F12"/>
  <c r="E12"/>
  <c r="D12"/>
  <c r="C12"/>
  <c r="B12"/>
  <c r="I11"/>
  <c r="H11"/>
  <c r="G11"/>
  <c r="F11"/>
  <c r="E11"/>
  <c r="D11"/>
  <c r="C11"/>
  <c r="B11"/>
  <c r="I10"/>
  <c r="H10"/>
  <c r="G10"/>
  <c r="F10"/>
  <c r="E10"/>
  <c r="D10"/>
  <c r="C10"/>
  <c r="B10"/>
  <c r="I9"/>
  <c r="H9"/>
  <c r="G9"/>
  <c r="F9"/>
  <c r="E9"/>
  <c r="D9"/>
  <c r="C9"/>
  <c r="B9"/>
  <c r="I8"/>
  <c r="H8"/>
  <c r="G8"/>
  <c r="F8"/>
  <c r="E8"/>
  <c r="D8"/>
  <c r="C8"/>
  <c r="B8"/>
  <c r="I7"/>
  <c r="H7"/>
  <c r="G7"/>
  <c r="F7"/>
  <c r="E7"/>
  <c r="D7"/>
  <c r="C7"/>
  <c r="B7"/>
  <c r="J23" l="1"/>
  <c r="J15"/>
  <c r="J17"/>
  <c r="J13"/>
  <c r="J19"/>
  <c r="G26"/>
  <c r="J21"/>
  <c r="J9"/>
  <c r="I26"/>
  <c r="F26"/>
  <c r="E26"/>
  <c r="D26"/>
  <c r="C26"/>
  <c r="B26"/>
  <c r="H26" l="1"/>
  <c r="J11"/>
  <c r="J8"/>
  <c r="J10"/>
  <c r="J12"/>
  <c r="J14"/>
  <c r="J16"/>
  <c r="J18"/>
  <c r="J20"/>
  <c r="J22"/>
  <c r="J24"/>
  <c r="J7"/>
  <c r="J26" l="1"/>
</calcChain>
</file>

<file path=xl/sharedStrings.xml><?xml version="1.0" encoding="utf-8"?>
<sst xmlns="http://schemas.openxmlformats.org/spreadsheetml/2006/main" count="34" uniqueCount="32">
  <si>
    <t>PESOS</t>
  </si>
  <si>
    <t xml:space="preserve"> </t>
  </si>
  <si>
    <t>Municipio</t>
  </si>
  <si>
    <t>SINALOA</t>
  </si>
  <si>
    <t>AHOME</t>
  </si>
  <si>
    <t>ANGOSTURA</t>
  </si>
  <si>
    <t>BADIRAGUATO</t>
  </si>
  <si>
    <t>CONCORDIA</t>
  </si>
  <si>
    <t>COSALÁ</t>
  </si>
  <si>
    <t>CULIACÁN</t>
  </si>
  <si>
    <t>CHOIX</t>
  </si>
  <si>
    <t>ELOTA</t>
  </si>
  <si>
    <t>ESCUINAPA</t>
  </si>
  <si>
    <t>EL FUERTE</t>
  </si>
  <si>
    <t>GUASAVE</t>
  </si>
  <si>
    <t>MAZATLÁN</t>
  </si>
  <si>
    <t>MOCORITO</t>
  </si>
  <si>
    <t>NAVOLATO</t>
  </si>
  <si>
    <t>ROSARIO</t>
  </si>
  <si>
    <t>SALVADOR ALVARADO</t>
  </si>
  <si>
    <t>SAN IGNACIO</t>
  </si>
  <si>
    <t>TOTAL</t>
  </si>
  <si>
    <t>FONDO GENERAL DE PARTICIPACIONES</t>
  </si>
  <si>
    <t>FONDO DE FOMENTO MUNCIPAL</t>
  </si>
  <si>
    <t>IMPUESTO SOBRE AUTOMOVILES NUEVOS</t>
  </si>
  <si>
    <t>FONDO DE COMPENSACIÓN DE ISAN</t>
  </si>
  <si>
    <t>IMPUESTO SOBRE TENENCIA O USO DE VEHÍCULOS</t>
  </si>
  <si>
    <t>IMPUESTOS ESPECIALES SOBRE PRODUCCIÓN Y SERVICIOS</t>
  </si>
  <si>
    <t>ART. 4°-A FRACCIÓN I DE LA LEY DE COORDINACIÓN FISCAL</t>
  </si>
  <si>
    <t>TOTAL DE PARTICIPACIONES</t>
  </si>
  <si>
    <t>FONDO DE FISCALIZACIÓN Y RECAUDACIÓN</t>
  </si>
  <si>
    <t>PARTICIPACIONES FEDERALES MINISTRADAS A LOS MUNICIPIOS EN EL MES DE  MAYO  DEL EJERCICIO FISCAL  2017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</si>
</sst>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1" fillId="0" borderId="0" xfId="0" applyNumberFormat="1" applyFont="1" applyFill="1" applyBorder="1"/>
    <xf numFmtId="3" fontId="0" fillId="0" borderId="0" xfId="0" applyNumberFormat="1"/>
    <xf numFmtId="4" fontId="0" fillId="0" borderId="0" xfId="0" applyNumberFormat="1"/>
    <xf numFmtId="4" fontId="2" fillId="0" borderId="0" xfId="0" applyNumberFormat="1" applyFont="1" applyFill="1" applyBorder="1"/>
    <xf numFmtId="3" fontId="2" fillId="0" borderId="0" xfId="0" applyNumberFormat="1" applyFont="1" applyFill="1" applyBorder="1"/>
    <xf numFmtId="0" fontId="2" fillId="0" borderId="1" xfId="0" applyFont="1" applyFill="1" applyBorder="1"/>
    <xf numFmtId="3" fontId="2" fillId="0" borderId="1" xfId="0" applyNumberFormat="1" applyFont="1" applyFill="1" applyBorder="1"/>
    <xf numFmtId="4" fontId="2" fillId="2" borderId="2" xfId="0" applyNumberFormat="1" applyFont="1" applyFill="1" applyBorder="1"/>
    <xf numFmtId="3" fontId="2" fillId="2" borderId="2" xfId="0" applyNumberFormat="1" applyFont="1" applyFill="1" applyBorder="1"/>
    <xf numFmtId="0" fontId="4" fillId="0" borderId="0" xfId="0" applyFont="1"/>
    <xf numFmtId="49" fontId="2" fillId="0" borderId="0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PETA%202017/pART.%202017/part.%20mAYO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O"/>
      <sheetName val="Ajuste defintivo 2016"/>
      <sheetName val="Desc. del FEIF"/>
      <sheetName val="fisc."/>
      <sheetName val="fofir ajuste definitivo 2016"/>
      <sheetName val="isan "/>
      <sheetName val="comp. gasolina"/>
      <sheetName val="INCENTIVO DE GASOLINA"/>
      <sheetName val="Tenencia Estatal"/>
      <sheetName val="20% del Impuesto de Adq. de Veh"/>
      <sheetName val="Hoja1"/>
    </sheetNames>
    <sheetDataSet>
      <sheetData sheetId="0">
        <row r="18">
          <cell r="C18">
            <v>41010203.282621689</v>
          </cell>
          <cell r="D18">
            <v>9442804.6670624893</v>
          </cell>
          <cell r="E18">
            <v>845226.21154776006</v>
          </cell>
          <cell r="F18">
            <v>1299.7260224133399</v>
          </cell>
          <cell r="G18">
            <v>865425.76241128682</v>
          </cell>
        </row>
        <row r="19">
          <cell r="C19">
            <v>6071016.9335586252</v>
          </cell>
          <cell r="D19">
            <v>1397882.0499608601</v>
          </cell>
          <cell r="E19">
            <v>125124.535658386</v>
          </cell>
          <cell r="F19">
            <v>192.40720746199997</v>
          </cell>
          <cell r="G19">
            <v>128114.81138312779</v>
          </cell>
        </row>
        <row r="20">
          <cell r="C20">
            <v>5971593.7221310483</v>
          </cell>
          <cell r="D20">
            <v>1374989.3576615145</v>
          </cell>
          <cell r="E20">
            <v>123075.40891410448</v>
          </cell>
          <cell r="F20">
            <v>189.25621271481998</v>
          </cell>
          <cell r="G20">
            <v>126016.71379609266</v>
          </cell>
        </row>
        <row r="21">
          <cell r="C21">
            <v>4265988.4466735534</v>
          </cell>
          <cell r="D21">
            <v>982265.20205896662</v>
          </cell>
          <cell r="E21">
            <v>87922.637896709668</v>
          </cell>
          <cell r="F21">
            <v>135.20089518322001</v>
          </cell>
          <cell r="G21">
            <v>90023.847930172633</v>
          </cell>
        </row>
        <row r="22">
          <cell r="C22">
            <v>3388646.1852452271</v>
          </cell>
          <cell r="D22">
            <v>780252.75301711587</v>
          </cell>
          <cell r="E22">
            <v>69840.487200030591</v>
          </cell>
          <cell r="F22">
            <v>107.39550831686002</v>
          </cell>
          <cell r="G22">
            <v>71509.562832395546</v>
          </cell>
        </row>
        <row r="23">
          <cell r="C23">
            <v>87725338.763882935</v>
          </cell>
          <cell r="D23">
            <v>20199198.540677801</v>
          </cell>
          <cell r="E23">
            <v>1808031.8995044138</v>
          </cell>
          <cell r="F23">
            <v>2780.2570211779598</v>
          </cell>
          <cell r="G23">
            <v>1851240.9621410794</v>
          </cell>
        </row>
        <row r="24">
          <cell r="C24">
            <v>5022493.0242400132</v>
          </cell>
          <cell r="D24">
            <v>1156454.1692891247</v>
          </cell>
          <cell r="E24">
            <v>103514.30647997647</v>
          </cell>
          <cell r="F24">
            <v>159.17660383215997</v>
          </cell>
          <cell r="G24">
            <v>105988.1323863171</v>
          </cell>
        </row>
        <row r="25">
          <cell r="C25">
            <v>6932704.8384037195</v>
          </cell>
          <cell r="D25">
            <v>1596290.0050092211</v>
          </cell>
          <cell r="E25">
            <v>142884.04780538811</v>
          </cell>
          <cell r="F25">
            <v>219.71646475604001</v>
          </cell>
          <cell r="G25">
            <v>146298.7473873455</v>
          </cell>
        </row>
        <row r="26">
          <cell r="C26">
            <v>7178467.0862805936</v>
          </cell>
          <cell r="D26">
            <v>1652877.9932531836</v>
          </cell>
          <cell r="E26">
            <v>147949.24322231638</v>
          </cell>
          <cell r="F26">
            <v>227.50534565212001</v>
          </cell>
          <cell r="G26">
            <v>151484.99285106605</v>
          </cell>
        </row>
        <row r="27">
          <cell r="C27">
            <v>10050627.750820674</v>
          </cell>
          <cell r="D27">
            <v>2314207.3687933721</v>
          </cell>
          <cell r="E27">
            <v>207144.8892598582</v>
          </cell>
          <cell r="F27">
            <v>318.53200871273998</v>
          </cell>
          <cell r="G27">
            <v>212095.3198896207</v>
          </cell>
        </row>
        <row r="28">
          <cell r="C28">
            <v>26670329.133061696</v>
          </cell>
          <cell r="D28">
            <v>6140976.8362813126</v>
          </cell>
          <cell r="E28">
            <v>549679.33464065741</v>
          </cell>
          <cell r="F28">
            <v>845.25601011243998</v>
          </cell>
          <cell r="G28">
            <v>562815.78915071266</v>
          </cell>
        </row>
        <row r="29">
          <cell r="C29">
            <v>45715094.437616006</v>
          </cell>
          <cell r="D29">
            <v>10526129.415545942</v>
          </cell>
          <cell r="E29">
            <v>942194.69764072122</v>
          </cell>
          <cell r="F29">
            <v>1448.8369503603799</v>
          </cell>
          <cell r="G29">
            <v>964711.63980167033</v>
          </cell>
        </row>
        <row r="30">
          <cell r="C30">
            <v>5833569.0337481676</v>
          </cell>
          <cell r="D30">
            <v>1343208.481993824</v>
          </cell>
          <cell r="E30">
            <v>120230.70015570241</v>
          </cell>
          <cell r="F30">
            <v>184.88183110080001</v>
          </cell>
          <cell r="G30">
            <v>123104.02106077153</v>
          </cell>
        </row>
        <row r="31">
          <cell r="C31">
            <v>15009835.828388577</v>
          </cell>
          <cell r="D31">
            <v>3456089.8622077894</v>
          </cell>
          <cell r="E31">
            <v>309354.88385054597</v>
          </cell>
          <cell r="F31">
            <v>475.70293870197997</v>
          </cell>
          <cell r="G31">
            <v>316747.96942437929</v>
          </cell>
        </row>
        <row r="32">
          <cell r="C32">
            <v>8523259.7583310157</v>
          </cell>
          <cell r="D32">
            <v>1962523.2401288627</v>
          </cell>
          <cell r="E32">
            <v>175665.61438197925</v>
          </cell>
          <cell r="F32">
            <v>270.12552040641998</v>
          </cell>
          <cell r="G32">
            <v>179863.74082931667</v>
          </cell>
        </row>
        <row r="33">
          <cell r="C33">
            <v>8868502.2069656979</v>
          </cell>
          <cell r="D33">
            <v>2042017.0427508343</v>
          </cell>
          <cell r="E33">
            <v>182781.11110151443</v>
          </cell>
          <cell r="F33">
            <v>281.06720219813997</v>
          </cell>
          <cell r="G33">
            <v>187149.28650845797</v>
          </cell>
        </row>
        <row r="34">
          <cell r="C34">
            <v>3868285.0719657596</v>
          </cell>
          <cell r="D34">
            <v>890692.00850718911</v>
          </cell>
          <cell r="E34">
            <v>79725.913915424913</v>
          </cell>
          <cell r="F34">
            <v>122.59658250163999</v>
          </cell>
          <cell r="G34">
            <v>81631.23539182212</v>
          </cell>
        </row>
        <row r="35">
          <cell r="C35">
            <v>9584516.8760649934</v>
          </cell>
          <cell r="D35">
            <v>2206883.0058005983</v>
          </cell>
          <cell r="E35">
            <v>197538.27682451083</v>
          </cell>
          <cell r="F35">
            <v>303.75967439694</v>
          </cell>
          <cell r="G35">
            <v>202259.12482436572</v>
          </cell>
        </row>
      </sheetData>
      <sheetData sheetId="1">
        <row r="16">
          <cell r="C16">
            <v>1356396.47759733</v>
          </cell>
          <cell r="D16">
            <v>532721.69292308937</v>
          </cell>
          <cell r="E16">
            <v>413949.44372517464</v>
          </cell>
        </row>
        <row r="17">
          <cell r="C17">
            <v>200796.51708535096</v>
          </cell>
          <cell r="D17">
            <v>78862.384473490005</v>
          </cell>
          <cell r="E17">
            <v>61279.727514973005</v>
          </cell>
        </row>
        <row r="18">
          <cell r="C18">
            <v>197508.1331472756</v>
          </cell>
          <cell r="D18">
            <v>77570.879012213903</v>
          </cell>
          <cell r="E18">
            <v>60276.16791834803</v>
          </cell>
        </row>
        <row r="19">
          <cell r="C19">
            <v>141095.90393059381</v>
          </cell>
          <cell r="D19">
            <v>55415.101740431899</v>
          </cell>
          <cell r="E19">
            <v>43060.102196246626</v>
          </cell>
        </row>
        <row r="20">
          <cell r="C20">
            <v>112078.15084003704</v>
          </cell>
          <cell r="D20">
            <v>44018.443899939703</v>
          </cell>
          <cell r="E20">
            <v>34204.370890258695</v>
          </cell>
        </row>
        <row r="21">
          <cell r="C21">
            <v>2901481.3624634282</v>
          </cell>
          <cell r="D21">
            <v>1139550.3371803742</v>
          </cell>
          <cell r="E21">
            <v>885483.42303145945</v>
          </cell>
        </row>
        <row r="22">
          <cell r="C22">
            <v>166116.99775999767</v>
          </cell>
          <cell r="D22">
            <v>65242.080565383192</v>
          </cell>
          <cell r="E22">
            <v>50696.120162338644</v>
          </cell>
        </row>
        <row r="23">
          <cell r="C23">
            <v>229296.50843787842</v>
          </cell>
          <cell r="D23">
            <v>90055.692545555808</v>
          </cell>
          <cell r="E23">
            <v>69977.44662690167</v>
          </cell>
        </row>
        <row r="24">
          <cell r="C24">
            <v>237424.99892716724</v>
          </cell>
          <cell r="D24">
            <v>93248.139065347408</v>
          </cell>
          <cell r="E24">
            <v>72458.125522740986</v>
          </cell>
        </row>
        <row r="25">
          <cell r="C25">
            <v>332420.59262437373</v>
          </cell>
          <cell r="D25">
            <v>130557.44672755231</v>
          </cell>
          <cell r="E25">
            <v>101449.18662970971</v>
          </cell>
        </row>
        <row r="26">
          <cell r="C26">
            <v>882110.7333495206</v>
          </cell>
          <cell r="D26">
            <v>346447.02413853374</v>
          </cell>
          <cell r="E26">
            <v>269205.39341185224</v>
          </cell>
        </row>
        <row r="27">
          <cell r="C27">
            <v>1512008.917412214</v>
          </cell>
          <cell r="D27">
            <v>593838.1317720901</v>
          </cell>
          <cell r="E27">
            <v>461439.7490761528</v>
          </cell>
        </row>
        <row r="28">
          <cell r="C28">
            <v>192943.02041535839</v>
          </cell>
          <cell r="D28">
            <v>75777.941163216004</v>
          </cell>
          <cell r="E28">
            <v>58882.972118203201</v>
          </cell>
        </row>
        <row r="29">
          <cell r="C29">
            <v>496444.46545740077</v>
          </cell>
          <cell r="D29">
            <v>194977.4571438221</v>
          </cell>
          <cell r="E29">
            <v>151506.52018836918</v>
          </cell>
        </row>
        <row r="30">
          <cell r="C30">
            <v>281903.49202063738</v>
          </cell>
          <cell r="D30">
            <v>110716.9680771959</v>
          </cell>
          <cell r="E30">
            <v>86032.21523608944</v>
          </cell>
        </row>
        <row r="31">
          <cell r="C31">
            <v>293322.25134787045</v>
          </cell>
          <cell r="D31">
            <v>115201.6603484853</v>
          </cell>
          <cell r="E31">
            <v>89517.028968363811</v>
          </cell>
        </row>
        <row r="32">
          <cell r="C32">
            <v>127942.01993580721</v>
          </cell>
          <cell r="D32">
            <v>50248.943123867801</v>
          </cell>
          <cell r="E32">
            <v>39045.757531984062</v>
          </cell>
        </row>
        <row r="33">
          <cell r="C33">
            <v>317004.15724775789</v>
          </cell>
          <cell r="D33">
            <v>124502.6760994113</v>
          </cell>
          <cell r="E33">
            <v>96744.349250834028</v>
          </cell>
        </row>
      </sheetData>
      <sheetData sheetId="2">
        <row r="15">
          <cell r="C15">
            <v>-1087283.127495674</v>
          </cell>
          <cell r="D15">
            <v>-337747.70080959925</v>
          </cell>
          <cell r="E15">
            <v>-236146.96463943913</v>
          </cell>
        </row>
        <row r="16">
          <cell r="C16">
            <v>-160957.85317396841</v>
          </cell>
          <cell r="D16">
            <v>-49999.069664559996</v>
          </cell>
          <cell r="E16">
            <v>-34958.427571170403</v>
          </cell>
        </row>
        <row r="17">
          <cell r="C17">
            <v>-158321.89500712734</v>
          </cell>
          <cell r="D17">
            <v>-49180.249995821599</v>
          </cell>
          <cell r="E17">
            <v>-34385.923957093546</v>
          </cell>
        </row>
        <row r="18">
          <cell r="C18">
            <v>-113102.03044336422</v>
          </cell>
          <cell r="D18">
            <v>-35133.397891613597</v>
          </cell>
          <cell r="E18">
            <v>-24564.623977266823</v>
          </cell>
        </row>
        <row r="19">
          <cell r="C19">
            <v>-89841.491320551664</v>
          </cell>
          <cell r="D19">
            <v>-27907.870878776801</v>
          </cell>
          <cell r="E19">
            <v>-19512.668722170714</v>
          </cell>
        </row>
        <row r="20">
          <cell r="C20">
            <v>-2325818.2856223718</v>
          </cell>
          <cell r="D20">
            <v>-722479.50750344479</v>
          </cell>
          <cell r="E20">
            <v>-505144.34976809891</v>
          </cell>
        </row>
        <row r="21">
          <cell r="C21">
            <v>-133158.86013993411</v>
          </cell>
          <cell r="D21">
            <v>-41363.742080940792</v>
          </cell>
          <cell r="E21">
            <v>-28920.765752449472</v>
          </cell>
        </row>
        <row r="22">
          <cell r="C22">
            <v>-183803.35612474714</v>
          </cell>
          <cell r="D22">
            <v>-57095.672104475198</v>
          </cell>
          <cell r="E22">
            <v>-39920.241142133971</v>
          </cell>
        </row>
        <row r="23">
          <cell r="C23">
            <v>-190319.12839855018</v>
          </cell>
          <cell r="D23">
            <v>-59119.696067345605</v>
          </cell>
          <cell r="E23">
            <v>-41335.401375774709</v>
          </cell>
        </row>
        <row r="24">
          <cell r="C24">
            <v>-266467.29592871503</v>
          </cell>
          <cell r="D24">
            <v>-82773.947525671203</v>
          </cell>
          <cell r="E24">
            <v>-57874.017832117614</v>
          </cell>
        </row>
        <row r="25">
          <cell r="C25">
            <v>-707097.17460538563</v>
          </cell>
          <cell r="D25">
            <v>-219648.80989370719</v>
          </cell>
          <cell r="E25">
            <v>-153574.39774935687</v>
          </cell>
        </row>
        <row r="26">
          <cell r="C26">
            <v>-1212021.5672023774</v>
          </cell>
          <cell r="D26">
            <v>-376495.76941115438</v>
          </cell>
          <cell r="E26">
            <v>-263238.89972579031</v>
          </cell>
        </row>
        <row r="27">
          <cell r="C27">
            <v>-154662.51507617856</v>
          </cell>
          <cell r="D27">
            <v>-48043.520171904005</v>
          </cell>
          <cell r="E27">
            <v>-33591.143424495363</v>
          </cell>
        </row>
        <row r="28">
          <cell r="C28">
            <v>-397948.31374568248</v>
          </cell>
          <cell r="D28">
            <v>-123616.4938181624</v>
          </cell>
          <cell r="E28">
            <v>-86430.373099669014</v>
          </cell>
        </row>
        <row r="29">
          <cell r="C29">
            <v>-225972.94782060242</v>
          </cell>
          <cell r="D29">
            <v>-70195.004080829589</v>
          </cell>
          <cell r="E29">
            <v>-49079.052519992263</v>
          </cell>
        </row>
        <row r="30">
          <cell r="C30">
            <v>-235126.18919102137</v>
          </cell>
          <cell r="D30">
            <v>-73038.317059423192</v>
          </cell>
          <cell r="E30">
            <v>-51067.044526467289</v>
          </cell>
        </row>
        <row r="31">
          <cell r="C31">
            <v>-102557.91862592506</v>
          </cell>
          <cell r="D31">
            <v>-31858.0325030032</v>
          </cell>
          <cell r="E31">
            <v>-22274.54889236949</v>
          </cell>
        </row>
        <row r="32">
          <cell r="C32">
            <v>-254109.53007782355</v>
          </cell>
          <cell r="D32">
            <v>-78935.198539567209</v>
          </cell>
          <cell r="E32">
            <v>-55190.03532414425</v>
          </cell>
        </row>
      </sheetData>
      <sheetData sheetId="3">
        <row r="15">
          <cell r="E15">
            <v>2651172.427104583</v>
          </cell>
        </row>
        <row r="16">
          <cell r="E16">
            <v>392470.93187553459</v>
          </cell>
        </row>
        <row r="17">
          <cell r="E17">
            <v>386043.5539146291</v>
          </cell>
        </row>
        <row r="18">
          <cell r="E18">
            <v>275781.87960263673</v>
          </cell>
        </row>
        <row r="19">
          <cell r="E19">
            <v>219064.63788103795</v>
          </cell>
        </row>
        <row r="20">
          <cell r="E20">
            <v>5671149.6328468658</v>
          </cell>
        </row>
        <row r="21">
          <cell r="E21">
            <v>324687.36937065492</v>
          </cell>
        </row>
        <row r="22">
          <cell r="E22">
            <v>448176.17182158714</v>
          </cell>
        </row>
        <row r="23">
          <cell r="E23">
            <v>464063.87885644869</v>
          </cell>
        </row>
        <row r="24">
          <cell r="E24">
            <v>649739.45592118776</v>
          </cell>
        </row>
        <row r="25">
          <cell r="E25">
            <v>1724147.5427979655</v>
          </cell>
        </row>
        <row r="26">
          <cell r="E26">
            <v>2955327.8982854551</v>
          </cell>
        </row>
        <row r="27">
          <cell r="E27">
            <v>377120.71962437668</v>
          </cell>
        </row>
        <row r="28">
          <cell r="E28">
            <v>970335.6652331705</v>
          </cell>
        </row>
        <row r="29">
          <cell r="E29">
            <v>551000.22559294919</v>
          </cell>
        </row>
        <row r="30">
          <cell r="E30">
            <v>573318.99475823657</v>
          </cell>
        </row>
        <row r="31">
          <cell r="E31">
            <v>250071.68709455561</v>
          </cell>
        </row>
        <row r="32">
          <cell r="E32">
            <v>619606.94741812674</v>
          </cell>
        </row>
      </sheetData>
      <sheetData sheetId="4">
        <row r="15">
          <cell r="E15">
            <v>-132808.13751373888</v>
          </cell>
        </row>
        <row r="16">
          <cell r="E16">
            <v>-19660.4841532682</v>
          </cell>
        </row>
        <row r="17">
          <cell r="E17">
            <v>-19338.510339962904</v>
          </cell>
        </row>
        <row r="18">
          <cell r="E18">
            <v>-13815.049302570142</v>
          </cell>
        </row>
        <row r="19">
          <cell r="E19">
            <v>-10973.849250490346</v>
          </cell>
        </row>
        <row r="20">
          <cell r="E20">
            <v>-284091.22416933056</v>
          </cell>
        </row>
        <row r="21">
          <cell r="E21">
            <v>-16264.926550796175</v>
          </cell>
        </row>
        <row r="22">
          <cell r="E22">
            <v>-22450.988871616846</v>
          </cell>
        </row>
        <row r="23">
          <cell r="E23">
            <v>-23246.869501292935</v>
          </cell>
        </row>
        <row r="24">
          <cell r="E24">
            <v>-32548.123286090213</v>
          </cell>
        </row>
        <row r="25">
          <cell r="E25">
            <v>-86369.645978840883</v>
          </cell>
        </row>
        <row r="26">
          <cell r="E26">
            <v>-148044.53678719583</v>
          </cell>
        </row>
        <row r="27">
          <cell r="E27">
            <v>-18891.528849314884</v>
          </cell>
        </row>
        <row r="28">
          <cell r="E28">
            <v>-48608.106792779581</v>
          </cell>
        </row>
        <row r="29">
          <cell r="E29">
            <v>-27601.868887331664</v>
          </cell>
        </row>
        <row r="30">
          <cell r="E30">
            <v>-28719.907885526154</v>
          </cell>
        </row>
        <row r="31">
          <cell r="E31">
            <v>-12527.119952065004</v>
          </cell>
        </row>
        <row r="32">
          <cell r="E32">
            <v>-31038.661927788835</v>
          </cell>
        </row>
      </sheetData>
      <sheetData sheetId="5">
        <row r="15">
          <cell r="H15">
            <v>160534.39804845062</v>
          </cell>
        </row>
        <row r="16">
          <cell r="H16">
            <v>23764.9894650432</v>
          </cell>
        </row>
        <row r="17">
          <cell r="H17">
            <v>23375.797407433154</v>
          </cell>
        </row>
        <row r="18">
          <cell r="H18">
            <v>16699.207332595393</v>
          </cell>
        </row>
        <row r="19">
          <cell r="H19">
            <v>13264.851963756098</v>
          </cell>
        </row>
        <row r="20">
          <cell r="H20">
            <v>343400.7472482851</v>
          </cell>
        </row>
        <row r="21">
          <cell r="H21">
            <v>19660.543713778177</v>
          </cell>
        </row>
        <row r="22">
          <cell r="H22">
            <v>27138.065871337345</v>
          </cell>
        </row>
        <row r="23">
          <cell r="H23">
            <v>28100.101934754435</v>
          </cell>
        </row>
        <row r="24">
          <cell r="H24">
            <v>39343.171865494463</v>
          </cell>
        </row>
        <row r="25">
          <cell r="H25">
            <v>104400.97562121639</v>
          </cell>
        </row>
        <row r="26">
          <cell r="H26">
            <v>178951.68957576557</v>
          </cell>
        </row>
        <row r="27">
          <cell r="H27">
            <v>22835.499908474885</v>
          </cell>
        </row>
        <row r="28">
          <cell r="H28">
            <v>58755.986721419329</v>
          </cell>
        </row>
        <row r="29">
          <cell r="H29">
            <v>33364.291449246906</v>
          </cell>
        </row>
        <row r="30">
          <cell r="H30">
            <v>34715.742654947906</v>
          </cell>
        </row>
        <row r="31">
          <cell r="H31">
            <v>15142.397886405503</v>
          </cell>
        </row>
        <row r="32">
          <cell r="H32">
            <v>37518.581331595589</v>
          </cell>
        </row>
      </sheetData>
      <sheetData sheetId="6">
        <row r="12">
          <cell r="F12">
            <v>1636348.1024671358</v>
          </cell>
        </row>
        <row r="13">
          <cell r="F13">
            <v>385781.83817191375</v>
          </cell>
        </row>
        <row r="14">
          <cell r="F14">
            <v>447114.79171381152</v>
          </cell>
        </row>
        <row r="15">
          <cell r="F15">
            <v>349041.4870088512</v>
          </cell>
        </row>
        <row r="16">
          <cell r="F16">
            <v>338960.65542344406</v>
          </cell>
        </row>
        <row r="17">
          <cell r="F17">
            <v>3104675.2036188613</v>
          </cell>
        </row>
        <row r="18">
          <cell r="F18">
            <v>386916.29187202011</v>
          </cell>
        </row>
        <row r="19">
          <cell r="F19">
            <v>398060.27200304234</v>
          </cell>
        </row>
        <row r="20">
          <cell r="F20">
            <v>389955.81679929612</v>
          </cell>
        </row>
        <row r="21">
          <cell r="F21">
            <v>547596.13278926024</v>
          </cell>
        </row>
        <row r="22">
          <cell r="F22">
            <v>1146378.4570308395</v>
          </cell>
        </row>
        <row r="23">
          <cell r="F23">
            <v>1801566.3728608054</v>
          </cell>
        </row>
        <row r="24">
          <cell r="F24">
            <v>370164.70469195192</v>
          </cell>
        </row>
        <row r="25">
          <cell r="F25">
            <v>720763.91211895051</v>
          </cell>
        </row>
        <row r="26">
          <cell r="F26">
            <v>414318.8246850837</v>
          </cell>
        </row>
        <row r="27">
          <cell r="F27">
            <v>472030.04423541529</v>
          </cell>
        </row>
        <row r="28">
          <cell r="F28">
            <v>335663.92486652097</v>
          </cell>
        </row>
        <row r="29">
          <cell r="F29">
            <v>444551.909011785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tabSelected="1" topLeftCell="B1" zoomScale="70" zoomScaleNormal="70" workbookViewId="0">
      <selection activeCell="F16" sqref="F16"/>
    </sheetView>
  </sheetViews>
  <sheetFormatPr baseColWidth="10" defaultRowHeight="15"/>
  <cols>
    <col min="1" max="1" width="31.42578125" customWidth="1"/>
    <col min="2" max="10" width="30.7109375" customWidth="1"/>
    <col min="11" max="11" width="13.5703125" bestFit="1" customWidth="1"/>
    <col min="12" max="13" width="14.7109375" bestFit="1" customWidth="1"/>
  </cols>
  <sheetData>
    <row r="1" spans="1:13" ht="21">
      <c r="A1" s="11" t="s">
        <v>3</v>
      </c>
      <c r="B1" s="11"/>
      <c r="C1" s="11"/>
      <c r="D1" s="11"/>
      <c r="E1" s="11"/>
      <c r="F1" s="11"/>
      <c r="G1" s="11"/>
      <c r="H1" s="11"/>
      <c r="I1" s="11"/>
      <c r="J1" s="11"/>
    </row>
    <row r="2" spans="1:13">
      <c r="A2" s="16" t="s">
        <v>31</v>
      </c>
      <c r="B2" s="16"/>
      <c r="C2" s="16"/>
      <c r="D2" s="16"/>
      <c r="E2" s="16"/>
      <c r="F2" s="16"/>
      <c r="G2" s="16"/>
      <c r="H2" s="16"/>
      <c r="I2" s="16"/>
      <c r="J2" s="16"/>
    </row>
    <row r="3" spans="1:13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3" ht="21">
      <c r="A4" s="11" t="s">
        <v>0</v>
      </c>
      <c r="B4" s="11"/>
      <c r="C4" s="11"/>
      <c r="D4" s="11"/>
      <c r="E4" s="11"/>
      <c r="F4" s="11"/>
      <c r="G4" s="11"/>
      <c r="H4" s="11"/>
      <c r="I4" s="11"/>
      <c r="J4" s="11"/>
    </row>
    <row r="5" spans="1:13" ht="37.5" customHeight="1">
      <c r="A5" s="12" t="s">
        <v>2</v>
      </c>
      <c r="B5" s="12" t="s">
        <v>22</v>
      </c>
      <c r="C5" s="12" t="s">
        <v>23</v>
      </c>
      <c r="D5" s="12" t="s">
        <v>24</v>
      </c>
      <c r="E5" s="14" t="s">
        <v>25</v>
      </c>
      <c r="F5" s="12" t="s">
        <v>26</v>
      </c>
      <c r="G5" s="12" t="s">
        <v>27</v>
      </c>
      <c r="H5" s="12" t="s">
        <v>30</v>
      </c>
      <c r="I5" s="14" t="s">
        <v>28</v>
      </c>
      <c r="J5" s="12" t="s">
        <v>29</v>
      </c>
    </row>
    <row r="6" spans="1:13" ht="37.5" customHeight="1">
      <c r="A6" s="13"/>
      <c r="B6" s="13"/>
      <c r="C6" s="13"/>
      <c r="D6" s="13"/>
      <c r="E6" s="15"/>
      <c r="F6" s="13"/>
      <c r="G6" s="13"/>
      <c r="H6" s="13"/>
      <c r="I6" s="15"/>
      <c r="J6" s="13"/>
    </row>
    <row r="7" spans="1:13" ht="21">
      <c r="A7" s="4" t="s">
        <v>4</v>
      </c>
      <c r="B7" s="5">
        <f>[1]MAYO!C18+'[1]Ajuste defintivo 2016'!C16+'[1]Desc. del FEIF'!C15</f>
        <v>41279316.632723346</v>
      </c>
      <c r="C7" s="5">
        <f>[1]MAYO!D18+'[1]Ajuste defintivo 2016'!D16+'[1]Desc. del FEIF'!D15</f>
        <v>9637778.659175979</v>
      </c>
      <c r="D7" s="5">
        <f>[1]MAYO!G18</f>
        <v>865425.76241128682</v>
      </c>
      <c r="E7" s="5">
        <f>'[1]isan '!H15</f>
        <v>160534.39804845062</v>
      </c>
      <c r="F7" s="5">
        <f>[1]MAYO!F18</f>
        <v>1299.7260224133399</v>
      </c>
      <c r="G7" s="5">
        <f>[1]MAYO!E18+'[1]Ajuste defintivo 2016'!E16</f>
        <v>1259175.6552729346</v>
      </c>
      <c r="H7" s="5">
        <f>[1]fisc.!E15+'[1]fofir ajuste definitivo 2016'!E15+'[1]Desc. del FEIF'!E15</f>
        <v>2282217.3249514047</v>
      </c>
      <c r="I7" s="5">
        <f>'[1]comp. gasolina'!F12</f>
        <v>1636348.1024671358</v>
      </c>
      <c r="J7" s="5">
        <f t="shared" ref="J7:J24" si="0">SUM(B7:I7)</f>
        <v>57122096.261072956</v>
      </c>
      <c r="K7" s="3"/>
      <c r="L7" s="3"/>
      <c r="M7" s="3"/>
    </row>
    <row r="8" spans="1:13" ht="21">
      <c r="A8" s="4" t="s">
        <v>5</v>
      </c>
      <c r="B8" s="5">
        <f>[1]MAYO!C19+'[1]Ajuste defintivo 2016'!C17+'[1]Desc. del FEIF'!C16</f>
        <v>6110855.5974700078</v>
      </c>
      <c r="C8" s="5">
        <f>[1]MAYO!D19+'[1]Ajuste defintivo 2016'!D17+'[1]Desc. del FEIF'!D16</f>
        <v>1426745.3647697901</v>
      </c>
      <c r="D8" s="5">
        <f>[1]MAYO!G19</f>
        <v>128114.81138312779</v>
      </c>
      <c r="E8" s="5">
        <f>'[1]isan '!H16</f>
        <v>23764.9894650432</v>
      </c>
      <c r="F8" s="5">
        <f>[1]MAYO!F19</f>
        <v>192.40720746199997</v>
      </c>
      <c r="G8" s="5">
        <f>[1]MAYO!E19+'[1]Ajuste defintivo 2016'!E17</f>
        <v>186404.26317335901</v>
      </c>
      <c r="H8" s="5">
        <f>[1]fisc.!E16+'[1]fofir ajuste definitivo 2016'!E16+'[1]Desc. del FEIF'!E16</f>
        <v>337852.02015109599</v>
      </c>
      <c r="I8" s="5">
        <f>'[1]comp. gasolina'!F13</f>
        <v>385781.83817191375</v>
      </c>
      <c r="J8" s="5">
        <f t="shared" si="0"/>
        <v>8599711.2917918004</v>
      </c>
      <c r="K8" s="3"/>
      <c r="L8" s="3"/>
      <c r="M8" s="3"/>
    </row>
    <row r="9" spans="1:13" ht="21">
      <c r="A9" s="4" t="s">
        <v>6</v>
      </c>
      <c r="B9" s="5">
        <f>[1]MAYO!C20+'[1]Ajuste defintivo 2016'!C18+'[1]Desc. del FEIF'!C17</f>
        <v>6010779.9602711974</v>
      </c>
      <c r="C9" s="5">
        <f>[1]MAYO!D20+'[1]Ajuste defintivo 2016'!D18+'[1]Desc. del FEIF'!D17</f>
        <v>1403379.9866779069</v>
      </c>
      <c r="D9" s="5">
        <f>[1]MAYO!G20</f>
        <v>126016.71379609266</v>
      </c>
      <c r="E9" s="5">
        <f>'[1]isan '!H17</f>
        <v>23375.797407433154</v>
      </c>
      <c r="F9" s="5">
        <f>[1]MAYO!F20</f>
        <v>189.25621271481998</v>
      </c>
      <c r="G9" s="5">
        <f>[1]MAYO!E20+'[1]Ajuste defintivo 2016'!E18</f>
        <v>183351.5768324525</v>
      </c>
      <c r="H9" s="5">
        <f>[1]fisc.!E17+'[1]fofir ajuste definitivo 2016'!E17+'[1]Desc. del FEIF'!E17</f>
        <v>332319.11961757264</v>
      </c>
      <c r="I9" s="5">
        <f>'[1]comp. gasolina'!F14</f>
        <v>447114.79171381152</v>
      </c>
      <c r="J9" s="5">
        <f t="shared" si="0"/>
        <v>8526527.2025291827</v>
      </c>
      <c r="K9" s="3"/>
      <c r="L9" s="3"/>
      <c r="M9" s="3"/>
    </row>
    <row r="10" spans="1:13" ht="21">
      <c r="A10" s="4" t="s">
        <v>7</v>
      </c>
      <c r="B10" s="5">
        <f>[1]MAYO!C21+'[1]Ajuste defintivo 2016'!C19+'[1]Desc. del FEIF'!C18</f>
        <v>4293982.3201607838</v>
      </c>
      <c r="C10" s="5">
        <f>[1]MAYO!D21+'[1]Ajuste defintivo 2016'!D19+'[1]Desc. del FEIF'!D18</f>
        <v>1002546.9059077848</v>
      </c>
      <c r="D10" s="5">
        <f>[1]MAYO!G21</f>
        <v>90023.847930172633</v>
      </c>
      <c r="E10" s="5">
        <f>'[1]isan '!H18</f>
        <v>16699.207332595393</v>
      </c>
      <c r="F10" s="5">
        <f>[1]MAYO!F21</f>
        <v>135.20089518322001</v>
      </c>
      <c r="G10" s="5">
        <f>[1]MAYO!E21+'[1]Ajuste defintivo 2016'!E19</f>
        <v>130982.74009295629</v>
      </c>
      <c r="H10" s="5">
        <f>[1]fisc.!E18+'[1]fofir ajuste definitivo 2016'!E18+'[1]Desc. del FEIF'!E18</f>
        <v>237402.20632279976</v>
      </c>
      <c r="I10" s="5">
        <f>'[1]comp. gasolina'!F15</f>
        <v>349041.4870088512</v>
      </c>
      <c r="J10" s="5">
        <f t="shared" si="0"/>
        <v>6120813.9156511258</v>
      </c>
      <c r="K10" s="3"/>
      <c r="L10" s="3"/>
      <c r="M10" s="3"/>
    </row>
    <row r="11" spans="1:13" ht="21">
      <c r="A11" s="4" t="s">
        <v>8</v>
      </c>
      <c r="B11" s="5">
        <f>[1]MAYO!C22+'[1]Ajuste defintivo 2016'!C20+'[1]Desc. del FEIF'!C19</f>
        <v>3410882.8447647123</v>
      </c>
      <c r="C11" s="5">
        <f>[1]MAYO!D22+'[1]Ajuste defintivo 2016'!D20+'[1]Desc. del FEIF'!D19</f>
        <v>796363.32603827876</v>
      </c>
      <c r="D11" s="5">
        <f>[1]MAYO!G22</f>
        <v>71509.562832395546</v>
      </c>
      <c r="E11" s="5">
        <f>'[1]isan '!H19</f>
        <v>13264.851963756098</v>
      </c>
      <c r="F11" s="5">
        <f>[1]MAYO!F22</f>
        <v>107.39550831686002</v>
      </c>
      <c r="G11" s="5">
        <f>[1]MAYO!E22+'[1]Ajuste defintivo 2016'!E20</f>
        <v>104044.85809028929</v>
      </c>
      <c r="H11" s="5">
        <f>[1]fisc.!E19+'[1]fofir ajuste definitivo 2016'!E19+'[1]Desc. del FEIF'!E19</f>
        <v>188578.11990837689</v>
      </c>
      <c r="I11" s="5">
        <f>'[1]comp. gasolina'!F16</f>
        <v>338960.65542344406</v>
      </c>
      <c r="J11" s="5">
        <f t="shared" si="0"/>
        <v>4923711.6145295687</v>
      </c>
      <c r="K11" s="3"/>
      <c r="L11" s="3"/>
      <c r="M11" s="3"/>
    </row>
    <row r="12" spans="1:13" ht="21">
      <c r="A12" s="4" t="s">
        <v>9</v>
      </c>
      <c r="B12" s="5">
        <f>[1]MAYO!C23+'[1]Ajuste defintivo 2016'!C21+'[1]Desc. del FEIF'!C20</f>
        <v>88301001.840723991</v>
      </c>
      <c r="C12" s="5">
        <f>[1]MAYO!D23+'[1]Ajuste defintivo 2016'!D21+'[1]Desc. del FEIF'!D20</f>
        <v>20616269.370354731</v>
      </c>
      <c r="D12" s="5">
        <f>[1]MAYO!G23</f>
        <v>1851240.9621410794</v>
      </c>
      <c r="E12" s="5">
        <f>'[1]isan '!H20</f>
        <v>343400.7472482851</v>
      </c>
      <c r="F12" s="5">
        <f>[1]MAYO!F23</f>
        <v>2780.2570211779598</v>
      </c>
      <c r="G12" s="5">
        <f>[1]MAYO!E23+'[1]Ajuste defintivo 2016'!E21</f>
        <v>2693515.3225358734</v>
      </c>
      <c r="H12" s="5">
        <f>[1]fisc.!E20+'[1]fofir ajuste definitivo 2016'!E20+'[1]Desc. del FEIF'!E20</f>
        <v>4881914.0589094367</v>
      </c>
      <c r="I12" s="5">
        <f>'[1]comp. gasolina'!F17</f>
        <v>3104675.2036188613</v>
      </c>
      <c r="J12" s="5">
        <f t="shared" si="0"/>
        <v>121794797.76255342</v>
      </c>
      <c r="K12" s="3"/>
      <c r="L12" s="3"/>
      <c r="M12" s="3"/>
    </row>
    <row r="13" spans="1:13" ht="21">
      <c r="A13" s="4" t="s">
        <v>10</v>
      </c>
      <c r="B13" s="5">
        <f>[1]MAYO!C24+'[1]Ajuste defintivo 2016'!C22+'[1]Desc. del FEIF'!C21</f>
        <v>5055451.1618600767</v>
      </c>
      <c r="C13" s="5">
        <f>[1]MAYO!D24+'[1]Ajuste defintivo 2016'!D22+'[1]Desc. del FEIF'!D21</f>
        <v>1180332.507773567</v>
      </c>
      <c r="D13" s="5">
        <f>[1]MAYO!G24</f>
        <v>105988.1323863171</v>
      </c>
      <c r="E13" s="5">
        <f>'[1]isan '!H21</f>
        <v>19660.543713778177</v>
      </c>
      <c r="F13" s="5">
        <f>[1]MAYO!F24</f>
        <v>159.17660383215997</v>
      </c>
      <c r="G13" s="5">
        <f>[1]MAYO!E24+'[1]Ajuste defintivo 2016'!E22</f>
        <v>154210.42664231511</v>
      </c>
      <c r="H13" s="5">
        <f>[1]fisc.!E21+'[1]fofir ajuste definitivo 2016'!E21+'[1]Desc. del FEIF'!E21</f>
        <v>279501.67706740927</v>
      </c>
      <c r="I13" s="5">
        <f>'[1]comp. gasolina'!F18</f>
        <v>386916.29187202011</v>
      </c>
      <c r="J13" s="5">
        <f t="shared" si="0"/>
        <v>7182219.9179193163</v>
      </c>
      <c r="K13" s="3"/>
      <c r="L13" s="3"/>
      <c r="M13" s="3"/>
    </row>
    <row r="14" spans="1:13" ht="21">
      <c r="A14" s="4" t="s">
        <v>11</v>
      </c>
      <c r="B14" s="5">
        <f>[1]MAYO!C25+'[1]Ajuste defintivo 2016'!C23+'[1]Desc. del FEIF'!C22</f>
        <v>6978197.9907168504</v>
      </c>
      <c r="C14" s="5">
        <f>[1]MAYO!D25+'[1]Ajuste defintivo 2016'!D23+'[1]Desc. del FEIF'!D22</f>
        <v>1629250.0254503018</v>
      </c>
      <c r="D14" s="5">
        <f>[1]MAYO!G25</f>
        <v>146298.7473873455</v>
      </c>
      <c r="E14" s="5">
        <f>'[1]isan '!H22</f>
        <v>27138.065871337345</v>
      </c>
      <c r="F14" s="5">
        <f>[1]MAYO!F25</f>
        <v>219.71646475604001</v>
      </c>
      <c r="G14" s="5">
        <f>[1]MAYO!E25+'[1]Ajuste defintivo 2016'!E23</f>
        <v>212861.49443228979</v>
      </c>
      <c r="H14" s="5">
        <f>[1]fisc.!E22+'[1]fofir ajuste definitivo 2016'!E22+'[1]Desc. del FEIF'!E22</f>
        <v>385804.94180783635</v>
      </c>
      <c r="I14" s="5">
        <f>'[1]comp. gasolina'!F19</f>
        <v>398060.27200304234</v>
      </c>
      <c r="J14" s="5">
        <f t="shared" si="0"/>
        <v>9777831.2541337591</v>
      </c>
      <c r="K14" s="3"/>
      <c r="L14" s="3"/>
      <c r="M14" s="3"/>
    </row>
    <row r="15" spans="1:13" ht="21">
      <c r="A15" s="4" t="s">
        <v>12</v>
      </c>
      <c r="B15" s="5">
        <f>[1]MAYO!C26+'[1]Ajuste defintivo 2016'!C24+'[1]Desc. del FEIF'!C23</f>
        <v>7225572.9568092115</v>
      </c>
      <c r="C15" s="5">
        <f>[1]MAYO!D26+'[1]Ajuste defintivo 2016'!D24+'[1]Desc. del FEIF'!D23</f>
        <v>1687006.4362511854</v>
      </c>
      <c r="D15" s="5">
        <f>[1]MAYO!G26</f>
        <v>151484.99285106605</v>
      </c>
      <c r="E15" s="5">
        <f>'[1]isan '!H23</f>
        <v>28100.101934754435</v>
      </c>
      <c r="F15" s="5">
        <f>[1]MAYO!F26</f>
        <v>227.50534565212001</v>
      </c>
      <c r="G15" s="5">
        <f>[1]MAYO!E26+'[1]Ajuste defintivo 2016'!E24</f>
        <v>220407.36874505738</v>
      </c>
      <c r="H15" s="5">
        <f>[1]fisc.!E23+'[1]fofir ajuste definitivo 2016'!E23+'[1]Desc. del FEIF'!E23</f>
        <v>399481.60797938105</v>
      </c>
      <c r="I15" s="5">
        <f>'[1]comp. gasolina'!F20</f>
        <v>389955.81679929612</v>
      </c>
      <c r="J15" s="5">
        <f t="shared" si="0"/>
        <v>10102236.786715604</v>
      </c>
      <c r="K15" s="3"/>
      <c r="L15" s="3"/>
      <c r="M15" s="3"/>
    </row>
    <row r="16" spans="1:13" ht="21">
      <c r="A16" s="4" t="s">
        <v>13</v>
      </c>
      <c r="B16" s="5">
        <f>[1]MAYO!C27+'[1]Ajuste defintivo 2016'!C25+'[1]Desc. del FEIF'!C24</f>
        <v>10116581.047516333</v>
      </c>
      <c r="C16" s="5">
        <f>[1]MAYO!D27+'[1]Ajuste defintivo 2016'!D25+'[1]Desc. del FEIF'!D24</f>
        <v>2361990.8679952533</v>
      </c>
      <c r="D16" s="5">
        <f>[1]MAYO!G27</f>
        <v>212095.3198896207</v>
      </c>
      <c r="E16" s="5">
        <f>'[1]isan '!H24</f>
        <v>39343.171865494463</v>
      </c>
      <c r="F16" s="5">
        <f>[1]MAYO!F27</f>
        <v>318.53200871273998</v>
      </c>
      <c r="G16" s="5">
        <f>[1]MAYO!E27+'[1]Ajuste defintivo 2016'!E25</f>
        <v>308594.0758895679</v>
      </c>
      <c r="H16" s="5">
        <f>[1]fisc.!E24+'[1]fofir ajuste definitivo 2016'!E24+'[1]Desc. del FEIF'!E24</f>
        <v>559317.31480297993</v>
      </c>
      <c r="I16" s="5">
        <f>'[1]comp. gasolina'!F21</f>
        <v>547596.13278926024</v>
      </c>
      <c r="J16" s="5">
        <f t="shared" si="0"/>
        <v>14145836.462757222</v>
      </c>
      <c r="K16" s="3"/>
      <c r="L16" s="3"/>
      <c r="M16" s="3"/>
    </row>
    <row r="17" spans="1:13" ht="21">
      <c r="A17" s="4" t="s">
        <v>14</v>
      </c>
      <c r="B17" s="5">
        <f>[1]MAYO!C28+'[1]Ajuste defintivo 2016'!C26+'[1]Desc. del FEIF'!C25</f>
        <v>26845342.691805832</v>
      </c>
      <c r="C17" s="5">
        <f>[1]MAYO!D28+'[1]Ajuste defintivo 2016'!D26+'[1]Desc. del FEIF'!D25</f>
        <v>6267775.0505261393</v>
      </c>
      <c r="D17" s="5">
        <f>[1]MAYO!G28</f>
        <v>562815.78915071266</v>
      </c>
      <c r="E17" s="5">
        <f>'[1]isan '!H25</f>
        <v>104400.97562121639</v>
      </c>
      <c r="F17" s="5">
        <f>[1]MAYO!F28</f>
        <v>845.25601011243998</v>
      </c>
      <c r="G17" s="5">
        <f>[1]MAYO!E28+'[1]Ajuste defintivo 2016'!E26</f>
        <v>818884.72805250972</v>
      </c>
      <c r="H17" s="5">
        <f>[1]fisc.!E25+'[1]fofir ajuste definitivo 2016'!E25+'[1]Desc. del FEIF'!E25</f>
        <v>1484203.4990697675</v>
      </c>
      <c r="I17" s="5">
        <f>'[1]comp. gasolina'!F22</f>
        <v>1146378.4570308395</v>
      </c>
      <c r="J17" s="5">
        <f t="shared" si="0"/>
        <v>37230646.44726713</v>
      </c>
      <c r="K17" s="3"/>
      <c r="L17" s="3"/>
      <c r="M17" s="3"/>
    </row>
    <row r="18" spans="1:13" ht="21">
      <c r="A18" s="4" t="s">
        <v>15</v>
      </c>
      <c r="B18" s="5">
        <f>[1]MAYO!C29+'[1]Ajuste defintivo 2016'!C27+'[1]Desc. del FEIF'!C26</f>
        <v>46015081.787825845</v>
      </c>
      <c r="C18" s="5">
        <f>[1]MAYO!D29+'[1]Ajuste defintivo 2016'!D27+'[1]Desc. del FEIF'!D26</f>
        <v>10743471.777906878</v>
      </c>
      <c r="D18" s="5">
        <f>[1]MAYO!G29</f>
        <v>964711.63980167033</v>
      </c>
      <c r="E18" s="5">
        <f>'[1]isan '!H26</f>
        <v>178951.68957576557</v>
      </c>
      <c r="F18" s="5">
        <f>[1]MAYO!F29</f>
        <v>1448.8369503603799</v>
      </c>
      <c r="G18" s="5">
        <f>[1]MAYO!E29+'[1]Ajuste defintivo 2016'!E27</f>
        <v>1403634.4467168739</v>
      </c>
      <c r="H18" s="5">
        <f>[1]fisc.!E26+'[1]fofir ajuste definitivo 2016'!E26+'[1]Desc. del FEIF'!E26</f>
        <v>2544044.4617724689</v>
      </c>
      <c r="I18" s="5">
        <f>'[1]comp. gasolina'!F23</f>
        <v>1801566.3728608054</v>
      </c>
      <c r="J18" s="5">
        <f t="shared" si="0"/>
        <v>63652911.01341068</v>
      </c>
      <c r="K18" s="3"/>
      <c r="L18" s="3"/>
      <c r="M18" s="3"/>
    </row>
    <row r="19" spans="1:13" ht="21">
      <c r="A19" s="4" t="s">
        <v>16</v>
      </c>
      <c r="B19" s="5">
        <f>[1]MAYO!C30+'[1]Ajuste defintivo 2016'!C28+'[1]Desc. del FEIF'!C27</f>
        <v>5871849.5390873477</v>
      </c>
      <c r="C19" s="5">
        <f>[1]MAYO!D30+'[1]Ajuste defintivo 2016'!D28+'[1]Desc. del FEIF'!D27</f>
        <v>1370942.902985136</v>
      </c>
      <c r="D19" s="5">
        <f>[1]MAYO!G30</f>
        <v>123104.02106077153</v>
      </c>
      <c r="E19" s="5">
        <f>'[1]isan '!H27</f>
        <v>22835.499908474885</v>
      </c>
      <c r="F19" s="5">
        <f>[1]MAYO!F30</f>
        <v>184.88183110080001</v>
      </c>
      <c r="G19" s="5">
        <f>[1]MAYO!E30+'[1]Ajuste defintivo 2016'!E28</f>
        <v>179113.6722739056</v>
      </c>
      <c r="H19" s="5">
        <f>[1]fisc.!E27+'[1]fofir ajuste definitivo 2016'!E27+'[1]Desc. del FEIF'!E27</f>
        <v>324638.04735056643</v>
      </c>
      <c r="I19" s="5">
        <f>'[1]comp. gasolina'!F24</f>
        <v>370164.70469195192</v>
      </c>
      <c r="J19" s="5">
        <f t="shared" si="0"/>
        <v>8262833.2691892562</v>
      </c>
      <c r="K19" s="3"/>
      <c r="L19" s="3"/>
      <c r="M19" s="3"/>
    </row>
    <row r="20" spans="1:13" ht="21">
      <c r="A20" s="4" t="s">
        <v>17</v>
      </c>
      <c r="B20" s="5">
        <f>[1]MAYO!C31+'[1]Ajuste defintivo 2016'!C29+'[1]Desc. del FEIF'!C28</f>
        <v>15108331.980100295</v>
      </c>
      <c r="C20" s="5">
        <f>[1]MAYO!D31+'[1]Ajuste defintivo 2016'!D29+'[1]Desc. del FEIF'!D28</f>
        <v>3527450.8255334492</v>
      </c>
      <c r="D20" s="5">
        <f>[1]MAYO!G31</f>
        <v>316747.96942437929</v>
      </c>
      <c r="E20" s="5">
        <f>'[1]isan '!H28</f>
        <v>58755.986721419329</v>
      </c>
      <c r="F20" s="5">
        <f>[1]MAYO!F31</f>
        <v>475.70293870197997</v>
      </c>
      <c r="G20" s="5">
        <f>[1]MAYO!E31+'[1]Ajuste defintivo 2016'!E29</f>
        <v>460861.40403891518</v>
      </c>
      <c r="H20" s="5">
        <f>[1]fisc.!E28+'[1]fofir ajuste definitivo 2016'!E28+'[1]Desc. del FEIF'!E28</f>
        <v>835297.18534072198</v>
      </c>
      <c r="I20" s="5">
        <f>'[1]comp. gasolina'!F25</f>
        <v>720763.91211895051</v>
      </c>
      <c r="J20" s="5">
        <f t="shared" si="0"/>
        <v>21028684.966216825</v>
      </c>
      <c r="K20" s="3"/>
      <c r="L20" s="3"/>
      <c r="M20" s="3"/>
    </row>
    <row r="21" spans="1:13" ht="21">
      <c r="A21" s="4" t="s">
        <v>18</v>
      </c>
      <c r="B21" s="5">
        <f>[1]MAYO!C32+'[1]Ajuste defintivo 2016'!C30+'[1]Desc. del FEIF'!C29</f>
        <v>8579190.3025310505</v>
      </c>
      <c r="C21" s="5">
        <f>[1]MAYO!D32+'[1]Ajuste defintivo 2016'!D30+'[1]Desc. del FEIF'!D29</f>
        <v>2003045.2041252288</v>
      </c>
      <c r="D21" s="5">
        <f>[1]MAYO!G32</f>
        <v>179863.74082931667</v>
      </c>
      <c r="E21" s="5">
        <f>'[1]isan '!H29</f>
        <v>33364.291449246906</v>
      </c>
      <c r="F21" s="5">
        <f>[1]MAYO!F32</f>
        <v>270.12552040641998</v>
      </c>
      <c r="G21" s="5">
        <f>[1]MAYO!E32+'[1]Ajuste defintivo 2016'!E30</f>
        <v>261697.8296180687</v>
      </c>
      <c r="H21" s="5">
        <f>[1]fisc.!E29+'[1]fofir ajuste definitivo 2016'!E29+'[1]Desc. del FEIF'!E29</f>
        <v>474319.30418562522</v>
      </c>
      <c r="I21" s="5">
        <f>'[1]comp. gasolina'!F26</f>
        <v>414318.8246850837</v>
      </c>
      <c r="J21" s="5">
        <f t="shared" si="0"/>
        <v>11946069.622944027</v>
      </c>
      <c r="K21" s="3"/>
      <c r="L21" s="3"/>
      <c r="M21" s="3"/>
    </row>
    <row r="22" spans="1:13" ht="21">
      <c r="A22" s="4" t="s">
        <v>19</v>
      </c>
      <c r="B22" s="5">
        <f>[1]MAYO!C33+'[1]Ajuste defintivo 2016'!C31+'[1]Desc. del FEIF'!C30</f>
        <v>8926698.2691225465</v>
      </c>
      <c r="C22" s="5">
        <f>[1]MAYO!D33+'[1]Ajuste defintivo 2016'!D31+'[1]Desc. del FEIF'!D30</f>
        <v>2084180.3860398964</v>
      </c>
      <c r="D22" s="5">
        <f>[1]MAYO!G33</f>
        <v>187149.28650845797</v>
      </c>
      <c r="E22" s="5">
        <f>'[1]isan '!H30</f>
        <v>34715.742654947906</v>
      </c>
      <c r="F22" s="5">
        <f>[1]MAYO!F33</f>
        <v>281.06720219813997</v>
      </c>
      <c r="G22" s="5">
        <f>[1]MAYO!E33+'[1]Ajuste defintivo 2016'!E31</f>
        <v>272298.14006987825</v>
      </c>
      <c r="H22" s="5">
        <f>[1]fisc.!E30+'[1]fofir ajuste definitivo 2016'!E30+'[1]Desc. del FEIF'!E30</f>
        <v>493532.04234624311</v>
      </c>
      <c r="I22" s="5">
        <f>'[1]comp. gasolina'!F27</f>
        <v>472030.04423541529</v>
      </c>
      <c r="J22" s="5">
        <f t="shared" si="0"/>
        <v>12470884.978179581</v>
      </c>
      <c r="K22" s="3"/>
      <c r="L22" s="3"/>
      <c r="M22" s="3"/>
    </row>
    <row r="23" spans="1:13" ht="21">
      <c r="A23" s="4" t="s">
        <v>20</v>
      </c>
      <c r="B23" s="5">
        <f>[1]MAYO!C34+'[1]Ajuste defintivo 2016'!C32+'[1]Desc. del FEIF'!C31</f>
        <v>3893669.1732756416</v>
      </c>
      <c r="C23" s="5">
        <f>[1]MAYO!D34+'[1]Ajuste defintivo 2016'!D32+'[1]Desc. del FEIF'!D31</f>
        <v>909082.91912805371</v>
      </c>
      <c r="D23" s="5">
        <f>[1]MAYO!G34</f>
        <v>81631.23539182212</v>
      </c>
      <c r="E23" s="5">
        <f>'[1]isan '!H31</f>
        <v>15142.397886405503</v>
      </c>
      <c r="F23" s="5">
        <f>[1]MAYO!F34</f>
        <v>122.59658250163999</v>
      </c>
      <c r="G23" s="5">
        <f>[1]MAYO!E34+'[1]Ajuste defintivo 2016'!E32</f>
        <v>118771.67144740897</v>
      </c>
      <c r="H23" s="5">
        <f>[1]fisc.!E31+'[1]fofir ajuste definitivo 2016'!E31+'[1]Desc. del FEIF'!E31</f>
        <v>215270.01825012112</v>
      </c>
      <c r="I23" s="5">
        <f>'[1]comp. gasolina'!F28</f>
        <v>335663.92486652097</v>
      </c>
      <c r="J23" s="5">
        <f t="shared" si="0"/>
        <v>5569353.9368284745</v>
      </c>
      <c r="K23" s="3"/>
      <c r="L23" s="3"/>
      <c r="M23" s="3"/>
    </row>
    <row r="24" spans="1:13" ht="21">
      <c r="A24" s="4" t="s">
        <v>3</v>
      </c>
      <c r="B24" s="5">
        <f>[1]MAYO!C35+'[1]Ajuste defintivo 2016'!C33+'[1]Desc. del FEIF'!C32</f>
        <v>9647411.5032349266</v>
      </c>
      <c r="C24" s="5">
        <f>[1]MAYO!D35+'[1]Ajuste defintivo 2016'!D33+'[1]Desc. del FEIF'!D32</f>
        <v>2252450.4833604423</v>
      </c>
      <c r="D24" s="5">
        <f>[1]MAYO!G35</f>
        <v>202259.12482436572</v>
      </c>
      <c r="E24" s="5">
        <f>'[1]isan '!H32</f>
        <v>37518.581331595589</v>
      </c>
      <c r="F24" s="5">
        <f>[1]MAYO!F35</f>
        <v>303.75967439694</v>
      </c>
      <c r="G24" s="5">
        <f>[1]MAYO!E35+'[1]Ajuste defintivo 2016'!E33</f>
        <v>294282.62607534486</v>
      </c>
      <c r="H24" s="5">
        <f>[1]fisc.!E32+'[1]fofir ajuste definitivo 2016'!E32+'[1]Desc. del FEIF'!E32</f>
        <v>533378.25016619358</v>
      </c>
      <c r="I24" s="5">
        <f>'[1]comp. gasolina'!F29</f>
        <v>444551.909011785</v>
      </c>
      <c r="J24" s="5">
        <f t="shared" si="0"/>
        <v>13412156.237679049</v>
      </c>
      <c r="K24" s="3"/>
      <c r="L24" s="3"/>
      <c r="M24" s="3"/>
    </row>
    <row r="25" spans="1:13" ht="21">
      <c r="A25" s="6"/>
      <c r="B25" s="7"/>
      <c r="C25" s="7"/>
      <c r="D25" s="7"/>
      <c r="E25" s="7"/>
      <c r="F25" s="7"/>
      <c r="G25" s="7"/>
      <c r="H25" s="7"/>
      <c r="I25" s="7"/>
      <c r="J25" s="7"/>
    </row>
    <row r="26" spans="1:13" ht="21">
      <c r="A26" s="8" t="s">
        <v>21</v>
      </c>
      <c r="B26" s="9">
        <f t="shared" ref="B26:J26" si="1">SUM(B7:B25)</f>
        <v>303670197.60000002</v>
      </c>
      <c r="C26" s="9">
        <f t="shared" si="1"/>
        <v>70900063</v>
      </c>
      <c r="D26" s="9">
        <f t="shared" si="1"/>
        <v>6366481.6600000001</v>
      </c>
      <c r="E26" s="9">
        <f t="shared" si="1"/>
        <v>1180967.0399999998</v>
      </c>
      <c r="F26" s="9">
        <f t="shared" si="1"/>
        <v>9561.4000000000015</v>
      </c>
      <c r="G26" s="9">
        <f t="shared" si="1"/>
        <v>9263092.3000000007</v>
      </c>
      <c r="H26" s="9">
        <f t="shared" si="1"/>
        <v>16789071.200000003</v>
      </c>
      <c r="I26" s="9">
        <f t="shared" si="1"/>
        <v>13689888.741368992</v>
      </c>
      <c r="J26" s="9">
        <f t="shared" si="1"/>
        <v>421869322.941369</v>
      </c>
      <c r="K26" s="2"/>
      <c r="M26" s="3"/>
    </row>
    <row r="27" spans="1:13" ht="21">
      <c r="A27" s="4" t="s">
        <v>1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3">
      <c r="J28" s="3" t="s">
        <v>1</v>
      </c>
    </row>
    <row r="29" spans="1:13">
      <c r="B29" s="3"/>
      <c r="C29" s="3"/>
      <c r="D29" s="3"/>
      <c r="E29" s="3"/>
      <c r="F29" s="3"/>
      <c r="G29" s="3"/>
      <c r="H29" s="3"/>
      <c r="I29" s="3"/>
      <c r="J29" s="1"/>
      <c r="K29" s="2"/>
    </row>
    <row r="30" spans="1:13">
      <c r="B30" s="3"/>
      <c r="C30" s="3"/>
      <c r="D30" s="3"/>
      <c r="E30" s="3"/>
      <c r="F30" s="3"/>
      <c r="G30" s="3"/>
      <c r="H30" s="3"/>
      <c r="I30" s="3"/>
      <c r="J30" s="1"/>
      <c r="K30" s="2"/>
    </row>
    <row r="31" spans="1:13">
      <c r="B31" s="3"/>
      <c r="C31" s="3"/>
      <c r="D31" s="3"/>
      <c r="E31" s="3"/>
      <c r="F31" s="3"/>
      <c r="G31" s="3"/>
      <c r="H31" s="3"/>
      <c r="I31" s="3"/>
      <c r="J31" s="1"/>
      <c r="K31" s="2"/>
    </row>
    <row r="32" spans="1:13">
      <c r="B32" s="3"/>
      <c r="C32" s="3"/>
      <c r="D32" s="3"/>
      <c r="E32" s="3"/>
      <c r="F32" s="3"/>
      <c r="G32" s="3"/>
      <c r="H32" s="3"/>
      <c r="I32" s="3"/>
      <c r="J32" s="3"/>
      <c r="K32" s="2"/>
    </row>
    <row r="33" spans="2:11">
      <c r="B33" s="3"/>
      <c r="C33" s="3"/>
      <c r="D33" s="3"/>
      <c r="E33" s="3"/>
      <c r="F33" s="3"/>
      <c r="G33" s="3"/>
      <c r="H33" s="3"/>
      <c r="I33" s="3"/>
      <c r="J33" s="1"/>
      <c r="K33" s="2"/>
    </row>
    <row r="34" spans="2:11">
      <c r="B34" s="3"/>
      <c r="C34" s="3"/>
      <c r="D34" s="3"/>
      <c r="E34" s="3"/>
      <c r="F34" s="3"/>
      <c r="G34" s="3"/>
      <c r="H34" s="3"/>
      <c r="I34" s="3"/>
      <c r="J34" s="1"/>
      <c r="K34" s="2"/>
    </row>
    <row r="35" spans="2:11">
      <c r="B35" s="3"/>
      <c r="C35" s="3"/>
      <c r="D35" s="3"/>
      <c r="E35" s="3"/>
      <c r="F35" s="3"/>
      <c r="G35" s="3"/>
      <c r="H35" s="3"/>
      <c r="I35" s="3"/>
      <c r="J35" s="1"/>
      <c r="K35" s="2"/>
    </row>
    <row r="36" spans="2:11">
      <c r="B36" s="3"/>
      <c r="C36" s="3"/>
      <c r="D36" s="3"/>
      <c r="E36" s="3"/>
      <c r="F36" s="3"/>
      <c r="G36" s="3"/>
      <c r="H36" s="3"/>
      <c r="I36" s="3"/>
      <c r="J36" s="1"/>
      <c r="K36" s="2"/>
    </row>
    <row r="37" spans="2:11">
      <c r="B37" s="3"/>
      <c r="C37" s="3"/>
      <c r="D37" s="3"/>
      <c r="E37" s="3"/>
      <c r="F37" s="3"/>
      <c r="G37" s="3"/>
      <c r="H37" s="3"/>
      <c r="I37" s="3"/>
      <c r="J37" s="1"/>
      <c r="K37" s="2"/>
    </row>
    <row r="38" spans="2:11">
      <c r="B38" s="3"/>
      <c r="C38" s="3"/>
      <c r="D38" s="3"/>
      <c r="E38" s="3"/>
      <c r="F38" s="3"/>
      <c r="G38" s="3"/>
      <c r="H38" s="3"/>
      <c r="I38" s="3"/>
      <c r="J38" s="1"/>
      <c r="K38" s="2"/>
    </row>
    <row r="39" spans="2:11">
      <c r="B39" s="3"/>
      <c r="C39" s="3"/>
      <c r="D39" s="3"/>
      <c r="E39" s="3"/>
      <c r="F39" s="3"/>
      <c r="G39" s="3"/>
      <c r="H39" s="3"/>
      <c r="I39" s="3"/>
      <c r="J39" s="1"/>
      <c r="K39" s="2"/>
    </row>
    <row r="40" spans="2:11">
      <c r="B40" s="3"/>
      <c r="C40" s="3"/>
      <c r="D40" s="3"/>
      <c r="E40" s="3"/>
      <c r="F40" s="3"/>
      <c r="G40" s="3"/>
      <c r="H40" s="3"/>
      <c r="I40" s="3"/>
      <c r="J40" s="1"/>
      <c r="K40" s="2"/>
    </row>
    <row r="41" spans="2:11">
      <c r="B41" s="3"/>
      <c r="C41" s="3"/>
      <c r="D41" s="3"/>
      <c r="E41" s="3"/>
      <c r="F41" s="3"/>
      <c r="G41" s="3"/>
      <c r="H41" s="3"/>
      <c r="I41" s="3"/>
      <c r="J41" s="1"/>
      <c r="K41" s="2"/>
    </row>
    <row r="42" spans="2:11">
      <c r="B42" s="3"/>
      <c r="C42" s="3"/>
      <c r="D42" s="3"/>
      <c r="E42" s="3"/>
      <c r="F42" s="3"/>
      <c r="G42" s="3"/>
      <c r="H42" s="3"/>
      <c r="I42" s="3"/>
      <c r="J42" s="1"/>
      <c r="K42" s="2"/>
    </row>
    <row r="43" spans="2:11">
      <c r="B43" s="3"/>
      <c r="C43" s="3"/>
      <c r="D43" s="3"/>
      <c r="E43" s="3"/>
      <c r="F43" s="3"/>
      <c r="G43" s="3"/>
      <c r="H43" s="3"/>
      <c r="I43" s="3"/>
      <c r="J43" s="1"/>
      <c r="K43" s="2"/>
    </row>
    <row r="44" spans="2:11">
      <c r="B44" s="3"/>
      <c r="C44" s="3"/>
      <c r="D44" s="3"/>
      <c r="E44" s="3"/>
      <c r="F44" s="3"/>
      <c r="G44" s="3"/>
      <c r="H44" s="3"/>
      <c r="I44" s="3"/>
      <c r="J44" s="1"/>
      <c r="K44" s="2"/>
    </row>
    <row r="45" spans="2:11">
      <c r="B45" s="3"/>
      <c r="C45" s="3"/>
      <c r="D45" s="3"/>
      <c r="E45" s="3"/>
      <c r="F45" s="3"/>
      <c r="G45" s="3"/>
      <c r="H45" s="3"/>
      <c r="I45" s="3"/>
      <c r="J45" s="1"/>
      <c r="K45" s="2"/>
    </row>
    <row r="46" spans="2:11">
      <c r="B46" s="3"/>
      <c r="C46" s="3"/>
      <c r="D46" s="3"/>
      <c r="E46" s="3"/>
      <c r="F46" s="3"/>
      <c r="G46" s="3"/>
      <c r="H46" s="3"/>
      <c r="I46" s="3"/>
      <c r="J46" s="1"/>
      <c r="K46" s="2"/>
    </row>
    <row r="47" spans="2:11">
      <c r="B47" s="3"/>
      <c r="C47" s="3"/>
      <c r="D47" s="3"/>
      <c r="E47" s="3"/>
      <c r="F47" s="3"/>
      <c r="G47" s="3"/>
      <c r="H47" s="3"/>
      <c r="I47" s="3"/>
      <c r="J47" s="1"/>
    </row>
    <row r="48" spans="2:11">
      <c r="B48" s="3"/>
    </row>
  </sheetData>
  <mergeCells count="13">
    <mergeCell ref="A1:J1"/>
    <mergeCell ref="G5:G6"/>
    <mergeCell ref="H5:H6"/>
    <mergeCell ref="I5:I6"/>
    <mergeCell ref="J5:J6"/>
    <mergeCell ref="A2:J3"/>
    <mergeCell ref="A4:J4"/>
    <mergeCell ref="A5:A6"/>
    <mergeCell ref="B5:B6"/>
    <mergeCell ref="C5:C6"/>
    <mergeCell ref="D5:D6"/>
    <mergeCell ref="E5:E6"/>
    <mergeCell ref="F5:F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PART. FEDERALES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</dc:creator>
  <cp:lastModifiedBy>Windows User</cp:lastModifiedBy>
  <cp:lastPrinted>2016-08-22T19:04:54Z</cp:lastPrinted>
  <dcterms:created xsi:type="dcterms:W3CDTF">2014-08-21T16:54:56Z</dcterms:created>
  <dcterms:modified xsi:type="dcterms:W3CDTF">2017-09-01T20:43:24Z</dcterms:modified>
</cp:coreProperties>
</file>