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 activeTab="1"/>
  </bookViews>
  <sheets>
    <sheet name="PART. FEDERALES" sheetId="1" r:id="rId1"/>
    <sheet name="PART. ISR" sheetId="2" r:id="rId2"/>
  </sheets>
  <externalReferences>
    <externalReference r:id="rId3"/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H24" i="1"/>
  <c r="H23"/>
  <c r="H22"/>
  <c r="H21"/>
  <c r="H20"/>
  <c r="H19"/>
  <c r="H18"/>
  <c r="H17"/>
  <c r="H16"/>
  <c r="H15"/>
  <c r="H14"/>
  <c r="H13"/>
  <c r="H12"/>
  <c r="H11"/>
  <c r="H10"/>
  <c r="H9"/>
  <c r="H8"/>
  <c r="H7"/>
  <c r="I24"/>
  <c r="I23"/>
  <c r="I22"/>
  <c r="I21"/>
  <c r="I20"/>
  <c r="I19"/>
  <c r="I18"/>
  <c r="I17"/>
  <c r="I16"/>
  <c r="I15"/>
  <c r="I14"/>
  <c r="I13"/>
  <c r="I12"/>
  <c r="I11"/>
  <c r="I10"/>
  <c r="I9"/>
  <c r="I8"/>
  <c r="I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B24" i="2"/>
  <c r="B19"/>
  <c r="B17"/>
  <c r="B16"/>
  <c r="B15"/>
  <c r="B11"/>
  <c r="B9"/>
  <c r="B8"/>
  <c r="B26" l="1"/>
  <c r="J23" i="1" l="1"/>
  <c r="J15"/>
  <c r="J17"/>
  <c r="J13"/>
  <c r="J19"/>
  <c r="G26"/>
  <c r="J21"/>
  <c r="J9"/>
  <c r="I26"/>
  <c r="F26"/>
  <c r="E26"/>
  <c r="D26"/>
  <c r="C26"/>
  <c r="B26"/>
  <c r="H26" l="1"/>
  <c r="J11"/>
  <c r="J8"/>
  <c r="J10"/>
  <c r="J12"/>
  <c r="J14"/>
  <c r="J16"/>
  <c r="J18"/>
  <c r="J20"/>
  <c r="J22"/>
  <c r="J24"/>
  <c r="J7"/>
  <c r="J26" l="1"/>
</calcChain>
</file>

<file path=xl/sharedStrings.xml><?xml version="1.0" encoding="utf-8"?>
<sst xmlns="http://schemas.openxmlformats.org/spreadsheetml/2006/main" count="64" uniqueCount="35">
  <si>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</si>
  <si>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</si>
  <si>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</si>
  <si>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</si>
  <si>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</si>
  <si>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</si>
  <si>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</si>
  <si>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</si>
  <si>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</si>
  <si>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</si>
  <si>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</si>
  <si>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</si>
  <si>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</si>
  <si>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</si>
  <si>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</si>
  <si>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</si>
  <si>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</si>
  <si>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</si>
  <si>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</si>
  <si>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</si>
  <si>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</si>
  <si>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</si>
  <si>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</si>
  <si>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</si>
  <si>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</si>
  <si>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</si>
  <si>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</si>
  <si>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</si>
  <si>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</si>
  <si>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</si>
  <si>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</si>
  <si>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 xml:space="preserve">Impuesto sobre Tenencia o Uso de Vehículos </t>
  </si>
  <si>
    <t>PARTICIPACIONES ISR</t>
  </si>
  <si>
    <t>PARTICIPACIONES FEDERALES MINISTRADAS A LOS MUNICIPIOS EN EL MES DE  ABRIL  DEL EJERCICIO FISCAL  2016</t>
  </si>
  <si>
    <t>PARTICIPACIONES DEL ISR MINISTRADAS A LOS MUNICIPIOS EN EL MES DE  ABRIL  DEL EJERCICIO FISCAL 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</si>
</sst>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2" borderId="2" xfId="0" applyNumberFormat="1" applyFont="1" applyFill="1" applyBorder="1"/>
    <xf numFmtId="3" fontId="2" fillId="2" borderId="2" xfId="0" applyNumberFormat="1" applyFont="1" applyFill="1" applyBorder="1"/>
    <xf numFmtId="3" fontId="0" fillId="0" borderId="0" xfId="0" applyNumberFormat="1"/>
    <xf numFmtId="4" fontId="0" fillId="0" borderId="0" xfId="0" applyNumberFormat="1"/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4" fontId="4" fillId="2" borderId="2" xfId="0" applyNumberFormat="1" applyFont="1" applyFill="1" applyBorder="1"/>
    <xf numFmtId="3" fontId="4" fillId="2" borderId="2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6/part.%20mpios/participaciones%20Ab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6/part.%20mpios/diferencias%20de%20participaciones%20por%20cambio%20de%20coef.%20enero%20d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6/part.%20ISR/SIN%20%20isr%20%202016%20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  <sheetName val="FEIEF"/>
      <sheetName val="Ajuste de Fisc."/>
      <sheetName val="fisc."/>
      <sheetName val="isan "/>
      <sheetName val="comp. gasolina"/>
      <sheetName val="Gasolina"/>
      <sheetName val="Tenencia Estatal"/>
      <sheetName val="20% del Impuesto de Adq. de Veh"/>
      <sheetName val="Hoja1"/>
    </sheetNames>
    <sheetDataSet>
      <sheetData sheetId="0">
        <row r="18">
          <cell r="C18">
            <v>39353725.270113714</v>
          </cell>
          <cell r="D18">
            <v>8936999.3333100267</v>
          </cell>
          <cell r="E18">
            <v>750459.77627371636</v>
          </cell>
          <cell r="F18">
            <v>7567.9087110982209</v>
          </cell>
          <cell r="G18">
            <v>712928.56035648077</v>
          </cell>
        </row>
        <row r="19">
          <cell r="C19">
            <v>6059841.311926526</v>
          </cell>
          <cell r="D19">
            <v>1376154.2876292849</v>
          </cell>
          <cell r="E19">
            <v>115558.74631915029</v>
          </cell>
          <cell r="F19">
            <v>1165.3363318879801</v>
          </cell>
          <cell r="G19">
            <v>109779.54216144839</v>
          </cell>
        </row>
        <row r="20">
          <cell r="C20">
            <v>5362012.193656005</v>
          </cell>
          <cell r="D20">
            <v>1217681.4029927666</v>
          </cell>
          <cell r="E20">
            <v>102251.4245756536</v>
          </cell>
          <cell r="F20">
            <v>1031.14047046014</v>
          </cell>
          <cell r="G20">
            <v>97137.732389979283</v>
          </cell>
        </row>
        <row r="21">
          <cell r="C21">
            <v>4201135.7146046478</v>
          </cell>
          <cell r="D21">
            <v>954053.18868452322</v>
          </cell>
          <cell r="E21">
            <v>80113.975153250198</v>
          </cell>
          <cell r="F21">
            <v>807.89839723782006</v>
          </cell>
          <cell r="G21">
            <v>76107.398126038504</v>
          </cell>
        </row>
        <row r="22">
          <cell r="C22">
            <v>3344189.5626088441</v>
          </cell>
          <cell r="D22">
            <v>759445.76241158554</v>
          </cell>
          <cell r="E22">
            <v>63772.355316975547</v>
          </cell>
          <cell r="F22">
            <v>643.1035727550601</v>
          </cell>
          <cell r="G22">
            <v>60583.038430684341</v>
          </cell>
        </row>
        <row r="23">
          <cell r="C23">
            <v>83094417.2428011</v>
          </cell>
          <cell r="D23">
            <v>18870252.978684597</v>
          </cell>
          <cell r="E23">
            <v>1584577.2501996013</v>
          </cell>
          <cell r="F23">
            <v>15979.45200306084</v>
          </cell>
          <cell r="G23">
            <v>1505331.0163640254</v>
          </cell>
        </row>
        <row r="24">
          <cell r="C24">
            <v>4854442.7157534547</v>
          </cell>
          <cell r="D24">
            <v>1102415.3626245758</v>
          </cell>
          <cell r="E24">
            <v>92572.277958258564</v>
          </cell>
          <cell r="F24">
            <v>933.53244359759992</v>
          </cell>
          <cell r="G24">
            <v>87942.649213526805</v>
          </cell>
        </row>
        <row r="25">
          <cell r="C25">
            <v>6744901.2186697582</v>
          </cell>
          <cell r="D25">
            <v>1531727.3595003537</v>
          </cell>
          <cell r="E25">
            <v>128622.56431401362</v>
          </cell>
          <cell r="F25">
            <v>1297.0766131518601</v>
          </cell>
          <cell r="G25">
            <v>122190.02604118675</v>
          </cell>
        </row>
        <row r="26">
          <cell r="C26">
            <v>7542647.9086381085</v>
          </cell>
          <cell r="D26">
            <v>1712890.9364543185</v>
          </cell>
          <cell r="E26">
            <v>143835.27412401472</v>
          </cell>
          <cell r="F26">
            <v>1450.4870992703402</v>
          </cell>
          <cell r="G26">
            <v>136641.93358754038</v>
          </cell>
        </row>
        <row r="27">
          <cell r="C27">
            <v>9536682.0383091941</v>
          </cell>
          <cell r="D27">
            <v>2165724.3484159918</v>
          </cell>
          <cell r="E27">
            <v>181860.70619083755</v>
          </cell>
          <cell r="F27">
            <v>1833.9493549167</v>
          </cell>
          <cell r="G27">
            <v>172765.67718768437</v>
          </cell>
        </row>
        <row r="28">
          <cell r="C28">
            <v>25628614.620708656</v>
          </cell>
          <cell r="D28">
            <v>5820107.5046095895</v>
          </cell>
          <cell r="E28">
            <v>488727.41430322902</v>
          </cell>
          <cell r="F28">
            <v>4928.5045954400402</v>
          </cell>
          <cell r="G28">
            <v>464285.68579119124</v>
          </cell>
        </row>
        <row r="29">
          <cell r="C29">
            <v>43742679.139461279</v>
          </cell>
          <cell r="D29">
            <v>9933704.9192504659</v>
          </cell>
          <cell r="E29">
            <v>834155.36840022833</v>
          </cell>
          <cell r="F29">
            <v>8411.92543359306</v>
          </cell>
          <cell r="G29">
            <v>792438.45534274343</v>
          </cell>
        </row>
        <row r="30">
          <cell r="C30">
            <v>5922241.1273579681</v>
          </cell>
          <cell r="D30">
            <v>1344906.0957665839</v>
          </cell>
          <cell r="E30">
            <v>112934.76592040104</v>
          </cell>
          <cell r="F30">
            <v>1138.8751613559</v>
          </cell>
          <cell r="G30">
            <v>107286.78954867997</v>
          </cell>
        </row>
        <row r="31">
          <cell r="C31">
            <v>14240049.795806101</v>
          </cell>
          <cell r="D31">
            <v>3233831.4773993697</v>
          </cell>
          <cell r="E31">
            <v>271552.04521394859</v>
          </cell>
          <cell r="F31">
            <v>2738.4293648559601</v>
          </cell>
          <cell r="G31">
            <v>257971.46599583677</v>
          </cell>
        </row>
        <row r="32">
          <cell r="C32">
            <v>8112229.5332136657</v>
          </cell>
          <cell r="D32">
            <v>1842239.5702662019</v>
          </cell>
          <cell r="E32">
            <v>154696.9675371465</v>
          </cell>
          <cell r="F32">
            <v>1560.02035714416</v>
          </cell>
          <cell r="G32">
            <v>146960.4232559769</v>
          </cell>
        </row>
        <row r="33">
          <cell r="C33">
            <v>8648191.3889135662</v>
          </cell>
          <cell r="D33">
            <v>1963953.3524861326</v>
          </cell>
          <cell r="E33">
            <v>164917.54542549315</v>
          </cell>
          <cell r="F33">
            <v>1663.0883734177801</v>
          </cell>
          <cell r="G33">
            <v>156669.8602042573</v>
          </cell>
        </row>
        <row r="34">
          <cell r="C34">
            <v>3834577.5513077201</v>
          </cell>
          <cell r="D34">
            <v>870809.98772911518</v>
          </cell>
          <cell r="E34">
            <v>73123.8578179537</v>
          </cell>
          <cell r="F34">
            <v>737.40751745201999</v>
          </cell>
          <cell r="G34">
            <v>69466.863288421606</v>
          </cell>
        </row>
        <row r="35">
          <cell r="C35">
            <v>9595520.1261496767</v>
          </cell>
          <cell r="D35">
            <v>2179086.1317845155</v>
          </cell>
          <cell r="E35">
            <v>182982.7249561277</v>
          </cell>
          <cell r="F35">
            <v>1845.2641993045202</v>
          </cell>
          <cell r="G35">
            <v>173831.5827142979</v>
          </cell>
        </row>
      </sheetData>
      <sheetData sheetId="1">
        <row r="16">
          <cell r="C16">
            <v>6516642.7767589688</v>
          </cell>
          <cell r="D16">
            <v>2024294.5255080268</v>
          </cell>
          <cell r="E16">
            <v>1415349.3111077934</v>
          </cell>
        </row>
        <row r="17">
          <cell r="C17">
            <v>1003458.2709165078</v>
          </cell>
          <cell r="D17">
            <v>311708.82829982211</v>
          </cell>
          <cell r="E17">
            <v>217941.0504949376</v>
          </cell>
        </row>
        <row r="18">
          <cell r="C18">
            <v>887903.69376334653</v>
          </cell>
          <cell r="D18">
            <v>275813.58193726535</v>
          </cell>
          <cell r="E18">
            <v>192843.7577980959</v>
          </cell>
        </row>
        <row r="19">
          <cell r="C19">
            <v>695672.40511163441</v>
          </cell>
          <cell r="D19">
            <v>216099.89828456889</v>
          </cell>
          <cell r="E19">
            <v>151093.05405584173</v>
          </cell>
        </row>
        <row r="20">
          <cell r="C20">
            <v>553769.39813720179</v>
          </cell>
          <cell r="D20">
            <v>172019.9187595387</v>
          </cell>
          <cell r="E20">
            <v>120273.14723485196</v>
          </cell>
        </row>
        <row r="21">
          <cell r="C21">
            <v>13759729.992462058</v>
          </cell>
          <cell r="D21">
            <v>4274247.8067920916</v>
          </cell>
          <cell r="E21">
            <v>2988475.0527243353</v>
          </cell>
        </row>
        <row r="22">
          <cell r="C22">
            <v>803854.49767900805</v>
          </cell>
          <cell r="D22">
            <v>249704.99606945197</v>
          </cell>
          <cell r="E22">
            <v>174589.1172028819</v>
          </cell>
        </row>
        <row r="23">
          <cell r="C23">
            <v>1116898.3750561727</v>
          </cell>
          <cell r="D23">
            <v>346947.24624747469</v>
          </cell>
          <cell r="E23">
            <v>242579.10090621453</v>
          </cell>
        </row>
        <row r="24">
          <cell r="C24">
            <v>1248998.4537446219</v>
          </cell>
          <cell r="D24">
            <v>387982.09736159426</v>
          </cell>
          <cell r="E24">
            <v>271269.91023456771</v>
          </cell>
        </row>
        <row r="25">
          <cell r="C25">
            <v>1579193.5755162381</v>
          </cell>
          <cell r="D25">
            <v>490552.11696364655</v>
          </cell>
          <cell r="E25">
            <v>342984.97182998667</v>
          </cell>
        </row>
        <row r="26">
          <cell r="C26">
            <v>4243880.9845840493</v>
          </cell>
          <cell r="D26">
            <v>1318296.1439346757</v>
          </cell>
          <cell r="E26">
            <v>921728.29380435182</v>
          </cell>
        </row>
        <row r="27">
          <cell r="C27">
            <v>7243416.2736490527</v>
          </cell>
          <cell r="D27">
            <v>2250055.4980575489</v>
          </cell>
          <cell r="E27">
            <v>1573197.2096949813</v>
          </cell>
        </row>
        <row r="28">
          <cell r="C28">
            <v>980672.84862942481</v>
          </cell>
          <cell r="D28">
            <v>304630.88844993053</v>
          </cell>
          <cell r="E28">
            <v>212992.28579475527</v>
          </cell>
        </row>
        <row r="29">
          <cell r="C29">
            <v>2358031.3427913431</v>
          </cell>
          <cell r="D29">
            <v>732486.05174624408</v>
          </cell>
          <cell r="E29">
            <v>512140.70663701114</v>
          </cell>
        </row>
        <row r="30">
          <cell r="C30">
            <v>1343316.3348114938</v>
          </cell>
          <cell r="D30">
            <v>417280.49177138321</v>
          </cell>
          <cell r="E30">
            <v>291754.8059955007</v>
          </cell>
        </row>
        <row r="31">
          <cell r="C31">
            <v>1432067.0675970763</v>
          </cell>
          <cell r="D31">
            <v>444849.53746979311</v>
          </cell>
          <cell r="E31">
            <v>311030.57310619374</v>
          </cell>
        </row>
        <row r="32">
          <cell r="C32">
            <v>634973.48548673606</v>
          </cell>
          <cell r="D32">
            <v>197244.71549947787</v>
          </cell>
          <cell r="E32">
            <v>137909.85880959037</v>
          </cell>
        </row>
        <row r="33">
          <cell r="C33">
            <v>1588936.6633050626</v>
          </cell>
          <cell r="D33">
            <v>493578.65684746543</v>
          </cell>
          <cell r="E33">
            <v>345101.07256810839</v>
          </cell>
        </row>
      </sheetData>
      <sheetData sheetId="2">
        <row r="14">
          <cell r="E14">
            <v>4522184.390585281</v>
          </cell>
        </row>
        <row r="15">
          <cell r="E15">
            <v>696343.72863371822</v>
          </cell>
        </row>
        <row r="16">
          <cell r="E16">
            <v>616155.33670185274</v>
          </cell>
        </row>
        <row r="17">
          <cell r="E17">
            <v>482757.60988104751</v>
          </cell>
        </row>
        <row r="18">
          <cell r="E18">
            <v>384284.8862563154</v>
          </cell>
        </row>
        <row r="19">
          <cell r="E19">
            <v>9548480.4556874856</v>
          </cell>
        </row>
        <row r="20">
          <cell r="E20">
            <v>557829.91123440501</v>
          </cell>
        </row>
        <row r="21">
          <cell r="E21">
            <v>775064.79495276208</v>
          </cell>
        </row>
        <row r="22">
          <cell r="E22">
            <v>866734.83646102133</v>
          </cell>
        </row>
        <row r="23">
          <cell r="E23">
            <v>1095871.7213073699</v>
          </cell>
        </row>
        <row r="24">
          <cell r="E24">
            <v>2945015.2481018095</v>
          </cell>
        </row>
        <row r="25">
          <cell r="E25">
            <v>5026524.4128508558</v>
          </cell>
        </row>
        <row r="26">
          <cell r="E26">
            <v>680531.92422316759</v>
          </cell>
        </row>
        <row r="27">
          <cell r="E27">
            <v>1636341.4255131683</v>
          </cell>
        </row>
        <row r="28">
          <cell r="E28">
            <v>932186.1530553333</v>
          </cell>
        </row>
        <row r="29">
          <cell r="E29">
            <v>993774.18115583551</v>
          </cell>
        </row>
        <row r="30">
          <cell r="E30">
            <v>440635.96592166775</v>
          </cell>
        </row>
        <row r="31">
          <cell r="E31">
            <v>1102632.8774769024</v>
          </cell>
        </row>
      </sheetData>
      <sheetData sheetId="3">
        <row r="14">
          <cell r="E14">
            <v>2648304.9613191085</v>
          </cell>
        </row>
        <row r="15">
          <cell r="E15">
            <v>407796.40811715054</v>
          </cell>
        </row>
        <row r="16">
          <cell r="E16">
            <v>360836.06819039321</v>
          </cell>
        </row>
        <row r="17">
          <cell r="E17">
            <v>282715.00295835244</v>
          </cell>
        </row>
        <row r="18">
          <cell r="E18">
            <v>225046.89834216016</v>
          </cell>
        </row>
        <row r="19">
          <cell r="E19">
            <v>5591830.4031346487</v>
          </cell>
        </row>
        <row r="20">
          <cell r="E20">
            <v>326679.23151693371</v>
          </cell>
        </row>
        <row r="21">
          <cell r="E21">
            <v>453897.44524581847</v>
          </cell>
        </row>
        <row r="22">
          <cell r="E22">
            <v>507581.72805305512</v>
          </cell>
        </row>
        <row r="23">
          <cell r="E23">
            <v>641770.05310745491</v>
          </cell>
        </row>
        <row r="24">
          <cell r="E24">
            <v>1724675.0284985676</v>
          </cell>
        </row>
        <row r="25">
          <cell r="E25">
            <v>2943659.1680025836</v>
          </cell>
        </row>
        <row r="26">
          <cell r="E26">
            <v>398536.61761523143</v>
          </cell>
        </row>
        <row r="27">
          <cell r="E27">
            <v>958282.71059014497</v>
          </cell>
        </row>
        <row r="28">
          <cell r="E28">
            <v>545911.66586418229</v>
          </cell>
        </row>
        <row r="29">
          <cell r="E29">
            <v>581979.1647295506</v>
          </cell>
        </row>
        <row r="30">
          <cell r="E30">
            <v>258047.50843761151</v>
          </cell>
        </row>
        <row r="31">
          <cell r="E31">
            <v>645729.55627705227</v>
          </cell>
        </row>
      </sheetData>
      <sheetData sheetId="4">
        <row r="14">
          <cell r="H14">
            <v>156388.48561018569</v>
          </cell>
        </row>
        <row r="15">
          <cell r="H15">
            <v>24081.313758876375</v>
          </cell>
        </row>
        <row r="16">
          <cell r="H16">
            <v>21308.197916044184</v>
          </cell>
        </row>
        <row r="17">
          <cell r="H17">
            <v>16694.969732607165</v>
          </cell>
        </row>
        <row r="18">
          <cell r="H18">
            <v>13289.535811415577</v>
          </cell>
        </row>
        <row r="19">
          <cell r="H19">
            <v>330210.41810065502</v>
          </cell>
        </row>
        <row r="20">
          <cell r="H20">
            <v>19291.158323316879</v>
          </cell>
        </row>
        <row r="21">
          <cell r="H21">
            <v>26803.685799451418</v>
          </cell>
        </row>
        <row r="22">
          <cell r="H22">
            <v>29973.86590027744</v>
          </cell>
        </row>
        <row r="23">
          <cell r="H23">
            <v>37897.994446021708</v>
          </cell>
        </row>
        <row r="24">
          <cell r="H24">
            <v>101846.01842162805</v>
          </cell>
        </row>
        <row r="25">
          <cell r="H25">
            <v>173829.82932870497</v>
          </cell>
        </row>
        <row r="26">
          <cell r="H26">
            <v>23534.50187927267</v>
          </cell>
        </row>
        <row r="27">
          <cell r="H27">
            <v>56588.793241156738</v>
          </cell>
        </row>
        <row r="28">
          <cell r="H28">
            <v>32237.336692111407</v>
          </cell>
        </row>
        <row r="29">
          <cell r="H29">
            <v>34367.205272085106</v>
          </cell>
        </row>
        <row r="30">
          <cell r="H30">
            <v>15238.297571265626</v>
          </cell>
        </row>
        <row r="31">
          <cell r="H31">
            <v>38131.812194923878</v>
          </cell>
        </row>
      </sheetData>
      <sheetData sheetId="5">
        <row r="13">
          <cell r="F13">
            <v>1533355.3517361232</v>
          </cell>
        </row>
        <row r="14">
          <cell r="F14">
            <v>386550.67050911265</v>
          </cell>
        </row>
        <row r="15">
          <cell r="F15">
            <v>375541.98977773107</v>
          </cell>
        </row>
        <row r="16">
          <cell r="F16">
            <v>353233.17325303657</v>
          </cell>
        </row>
        <row r="17">
          <cell r="F17">
            <v>331457.43149055069</v>
          </cell>
        </row>
        <row r="18">
          <cell r="F18">
            <v>2902134.0182003151</v>
          </cell>
        </row>
        <row r="19">
          <cell r="F19">
            <v>334974.48617868271</v>
          </cell>
        </row>
        <row r="20">
          <cell r="F20">
            <v>350428.96679821896</v>
          </cell>
        </row>
        <row r="21">
          <cell r="F21">
            <v>471288.2887262273</v>
          </cell>
        </row>
        <row r="22">
          <cell r="F22">
            <v>500203.0694005501</v>
          </cell>
        </row>
        <row r="23">
          <cell r="F23">
            <v>1067148.7766556479</v>
          </cell>
        </row>
        <row r="24">
          <cell r="F24">
            <v>1676580.1814835062</v>
          </cell>
        </row>
        <row r="25">
          <cell r="F25">
            <v>371805.6361258211</v>
          </cell>
        </row>
        <row r="26">
          <cell r="F26">
            <v>632185.11687010422</v>
          </cell>
        </row>
        <row r="27">
          <cell r="F27">
            <v>373520.20369477489</v>
          </cell>
        </row>
        <row r="28">
          <cell r="F28">
            <v>474479.81644284457</v>
          </cell>
        </row>
        <row r="29">
          <cell r="F29">
            <v>344992.90009891125</v>
          </cell>
        </row>
        <row r="30">
          <cell r="F30">
            <v>504841.56255784241</v>
          </cell>
        </row>
      </sheetData>
      <sheetData sheetId="6">
        <row r="13">
          <cell r="F13">
            <v>6523.4314614273198</v>
          </cell>
        </row>
        <row r="14">
          <cell r="F14">
            <v>1644.5221276202399</v>
          </cell>
        </row>
        <row r="15">
          <cell r="F15">
            <v>1597.6873387041601</v>
          </cell>
        </row>
        <row r="16">
          <cell r="F16">
            <v>1502.7778088162399</v>
          </cell>
        </row>
        <row r="17">
          <cell r="F17">
            <v>1410.1361659325601</v>
          </cell>
        </row>
        <row r="18">
          <cell r="F18">
            <v>12346.69598157468</v>
          </cell>
        </row>
        <row r="19">
          <cell r="F19">
            <v>1425.0989501157198</v>
          </cell>
        </row>
        <row r="20">
          <cell r="F20">
            <v>1490.8477310355199</v>
          </cell>
        </row>
        <row r="21">
          <cell r="F21">
            <v>2005.0256756191197</v>
          </cell>
        </row>
        <row r="22">
          <cell r="F22">
            <v>2128.0392939154799</v>
          </cell>
        </row>
        <row r="23">
          <cell r="F23">
            <v>4540.0251779713608</v>
          </cell>
        </row>
        <row r="24">
          <cell r="F24">
            <v>7132.7601205497995</v>
          </cell>
        </row>
        <row r="25">
          <cell r="F25">
            <v>1581.7915798141601</v>
          </cell>
        </row>
        <row r="26">
          <cell r="F26">
            <v>2689.5372140366399</v>
          </cell>
        </row>
        <row r="27">
          <cell r="F27">
            <v>1589.0859516043599</v>
          </cell>
        </row>
        <row r="28">
          <cell r="F28">
            <v>2018.6035538930801</v>
          </cell>
        </row>
        <row r="29">
          <cell r="F29">
            <v>1467.7207966999599</v>
          </cell>
        </row>
        <row r="30">
          <cell r="F30">
            <v>2147.7730706696002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2 (2)"/>
      <sheetName val="Hoja3"/>
    </sheetNames>
    <sheetDataSet>
      <sheetData sheetId="0"/>
      <sheetData sheetId="1"/>
      <sheetData sheetId="2">
        <row r="40">
          <cell r="C40">
            <v>456911.43301816779</v>
          </cell>
          <cell r="D40">
            <v>79907.116944241032</v>
          </cell>
          <cell r="E40">
            <v>9377.4143973514438</v>
          </cell>
          <cell r="F40">
            <v>2465.3687835819242</v>
          </cell>
          <cell r="G40">
            <v>65.730354140493247</v>
          </cell>
          <cell r="H40">
            <v>13092.661659185464</v>
          </cell>
          <cell r="I40">
            <v>51051.467890940607</v>
          </cell>
          <cell r="J40">
            <v>37151.680534628533</v>
          </cell>
        </row>
        <row r="41">
          <cell r="C41">
            <v>-130370.39858181278</v>
          </cell>
          <cell r="D41">
            <v>-22799.878465582307</v>
          </cell>
          <cell r="E41">
            <v>-2675.6577414262574</v>
          </cell>
          <cell r="F41">
            <v>-703.43709691468393</v>
          </cell>
          <cell r="G41">
            <v>-18.754346149670102</v>
          </cell>
          <cell r="H41">
            <v>-3735.7849064599723</v>
          </cell>
          <cell r="I41">
            <v>-14566.501202224754</v>
          </cell>
          <cell r="J41">
            <v>-11740.717831683034</v>
          </cell>
        </row>
        <row r="42">
          <cell r="C42">
            <v>-29105.796178070206</v>
          </cell>
          <cell r="D42">
            <v>-5090.1764716586722</v>
          </cell>
          <cell r="E42">
            <v>-597.34929204825312</v>
          </cell>
          <cell r="F42">
            <v>-157.04990030005379</v>
          </cell>
          <cell r="G42">
            <v>-4.1863263014123122</v>
          </cell>
          <cell r="H42">
            <v>-834.04424525618867</v>
          </cell>
          <cell r="I42">
            <v>-3252.0333798546344</v>
          </cell>
          <cell r="J42">
            <v>-5681.3625389228882</v>
          </cell>
        </row>
        <row r="43">
          <cell r="C43">
            <v>-659816.26157369709</v>
          </cell>
          <cell r="D43">
            <v>-115392.22153995931</v>
          </cell>
          <cell r="E43">
            <v>-13541.738079640161</v>
          </cell>
          <cell r="F43">
            <v>-3560.192278931383</v>
          </cell>
          <cell r="G43">
            <v>-94.914056653160216</v>
          </cell>
          <cell r="H43">
            <v>-18907.071629263151</v>
          </cell>
          <cell r="I43">
            <v>-73722.367656818897</v>
          </cell>
          <cell r="J43">
            <v>-28241.857706753537</v>
          </cell>
        </row>
        <row r="44">
          <cell r="C44">
            <v>-367177.63169621554</v>
          </cell>
          <cell r="D44">
            <v>-64213.996113568544</v>
          </cell>
          <cell r="E44">
            <v>-7535.7708671481814</v>
          </cell>
          <cell r="F44">
            <v>-1981.1967281256996</v>
          </cell>
          <cell r="G44">
            <v>-52.820546660304593</v>
          </cell>
          <cell r="H44">
            <v>-10521.482519516954</v>
          </cell>
          <cell r="I44">
            <v>-41025.368482841179</v>
          </cell>
          <cell r="J44">
            <v>-11594.026516199112</v>
          </cell>
        </row>
        <row r="45">
          <cell r="C45">
            <v>-1880306.4862942297</v>
          </cell>
          <cell r="D45">
            <v>-328838.12911414105</v>
          </cell>
          <cell r="E45">
            <v>-38590.47675824786</v>
          </cell>
          <cell r="F45">
            <v>-10145.625639248328</v>
          </cell>
          <cell r="G45">
            <v>-270.49110098942765</v>
          </cell>
          <cell r="H45">
            <v>-53880.459432994328</v>
          </cell>
          <cell r="I45">
            <v>-210089.7611364921</v>
          </cell>
          <cell r="J45">
            <v>-186856.53781163445</v>
          </cell>
        </row>
        <row r="46">
          <cell r="C46">
            <v>-412034.43528661132</v>
          </cell>
          <cell r="D46">
            <v>-72058.799346674539</v>
          </cell>
          <cell r="E46">
            <v>-8456.3892731288215</v>
          </cell>
          <cell r="F46">
            <v>-2223.2180608881754</v>
          </cell>
          <cell r="G46">
            <v>-59.270300666064337</v>
          </cell>
          <cell r="H46">
            <v>-11806.864187999707</v>
          </cell>
          <cell r="I46">
            <v>-46037.288143130951</v>
          </cell>
          <cell r="J46">
            <v>-16546.36104050434</v>
          </cell>
        </row>
        <row r="47">
          <cell r="C47">
            <v>1414861.4413911924</v>
          </cell>
          <cell r="D47">
            <v>247438.57423917265</v>
          </cell>
          <cell r="E47">
            <v>29037.903233009933</v>
          </cell>
          <cell r="F47">
            <v>7634.2080226605758</v>
          </cell>
          <cell r="G47">
            <v>203.53449316750084</v>
          </cell>
          <cell r="H47">
            <v>40542.828203160163</v>
          </cell>
          <cell r="I47">
            <v>158084.82069943877</v>
          </cell>
          <cell r="J47">
            <v>46440.427828400709</v>
          </cell>
        </row>
        <row r="48">
          <cell r="C48">
            <v>281464.23458598304</v>
          </cell>
          <cell r="D48">
            <v>49223.973850363247</v>
          </cell>
          <cell r="E48">
            <v>5776.6298794458462</v>
          </cell>
          <cell r="F48">
            <v>1518.7111325244962</v>
          </cell>
          <cell r="G48">
            <v>40.488861568756569</v>
          </cell>
          <cell r="H48">
            <v>8065.3302816958167</v>
          </cell>
          <cell r="I48">
            <v>31448.466427764233</v>
          </cell>
          <cell r="J48">
            <v>12904.585678646652</v>
          </cell>
        </row>
        <row r="49">
          <cell r="C49">
            <v>-545636.41167905927</v>
          </cell>
          <cell r="D49">
            <v>-95423.833705664918</v>
          </cell>
          <cell r="E49">
            <v>-11198.339041072797</v>
          </cell>
          <cell r="F49">
            <v>-2944.112610918392</v>
          </cell>
          <cell r="G49">
            <v>-78.491955708851194</v>
          </cell>
          <cell r="H49">
            <v>-15635.245152301</v>
          </cell>
          <cell r="I49">
            <v>-60964.867882927261</v>
          </cell>
          <cell r="J49">
            <v>-46099.946143298723</v>
          </cell>
        </row>
        <row r="50">
          <cell r="C50">
            <v>-1429057.9902404051</v>
          </cell>
          <cell r="D50">
            <v>-249921.34522043416</v>
          </cell>
          <cell r="E50">
            <v>-29329.270324701134</v>
          </cell>
          <cell r="F50">
            <v>-7710.8030037006829</v>
          </cell>
          <cell r="G50">
            <v>-205.57939038010832</v>
          </cell>
          <cell r="H50">
            <v>-40949.740070376545</v>
          </cell>
          <cell r="I50">
            <v>-159671.02804899588</v>
          </cell>
          <cell r="J50">
            <v>-135926.216429033</v>
          </cell>
        </row>
        <row r="51">
          <cell r="C51">
            <v>4343563.0683385925</v>
          </cell>
          <cell r="D51">
            <v>759625.72278115898</v>
          </cell>
          <cell r="E51">
            <v>89145.104717767797</v>
          </cell>
          <cell r="F51">
            <v>23436.681218524231</v>
          </cell>
          <cell r="G51">
            <v>624.83846153669822</v>
          </cell>
          <cell r="H51">
            <v>124464.64777823414</v>
          </cell>
          <cell r="I51">
            <v>485313.49206342298</v>
          </cell>
          <cell r="J51">
            <v>403614.02112292621</v>
          </cell>
        </row>
        <row r="52">
          <cell r="C52">
            <v>-621790.90828065074</v>
          </cell>
          <cell r="D52">
            <v>-108742.14133805472</v>
          </cell>
          <cell r="E52">
            <v>-12761.323954584775</v>
          </cell>
          <cell r="F52">
            <v>-3355.0102847980647</v>
          </cell>
          <cell r="G52">
            <v>-89.447811823197597</v>
          </cell>
          <cell r="H52">
            <v>-17817.43908757926</v>
          </cell>
          <cell r="I52">
            <v>-69473.725251443058</v>
          </cell>
          <cell r="J52">
            <v>-34817.87584962789</v>
          </cell>
        </row>
        <row r="53">
          <cell r="C53">
            <v>1340719.5601720065</v>
          </cell>
          <cell r="D53">
            <v>234472.25104541829</v>
          </cell>
          <cell r="E53">
            <v>27516.255205406964</v>
          </cell>
          <cell r="F53">
            <v>7234.1586889347527</v>
          </cell>
          <cell r="G53">
            <v>192.86963140709122</v>
          </cell>
          <cell r="H53">
            <v>38419.271484695062</v>
          </cell>
          <cell r="I53">
            <v>149800.82538079037</v>
          </cell>
          <cell r="J53">
            <v>102360.25714376259</v>
          </cell>
        </row>
        <row r="54">
          <cell r="C54">
            <v>177324.26009557149</v>
          </cell>
          <cell r="D54">
            <v>31011.416102962568</v>
          </cell>
          <cell r="E54">
            <v>3639.3127834020802</v>
          </cell>
          <cell r="F54">
            <v>956.79110344126821</v>
          </cell>
          <cell r="G54">
            <v>25.508535015954596</v>
          </cell>
          <cell r="H54">
            <v>5081.2008412713958</v>
          </cell>
          <cell r="I54">
            <v>19812.732141681015</v>
          </cell>
          <cell r="J54">
            <v>4116.4215776938945</v>
          </cell>
        </row>
        <row r="55">
          <cell r="C55">
            <v>-512189.37563412887</v>
          </cell>
          <cell r="D55">
            <v>-89574.432516453162</v>
          </cell>
          <cell r="E55">
            <v>-10511.919176250231</v>
          </cell>
          <cell r="F55">
            <v>-2763.6341830157908</v>
          </cell>
          <cell r="G55">
            <v>-73.681178605956418</v>
          </cell>
          <cell r="H55">
            <v>-14676.811986344401</v>
          </cell>
          <cell r="I55">
            <v>-57227.770123455055</v>
          </cell>
          <cell r="J55">
            <v>-40709.262171168499</v>
          </cell>
        </row>
        <row r="56">
          <cell r="C56">
            <v>-570362.25284188485</v>
          </cell>
          <cell r="D56">
            <v>-99748.022530070506</v>
          </cell>
          <cell r="E56">
            <v>-11705.829676833275</v>
          </cell>
          <cell r="F56">
            <v>-3077.515651451899</v>
          </cell>
          <cell r="G56">
            <v>-82.048388687061262</v>
          </cell>
          <cell r="H56">
            <v>-16343.742765506846</v>
          </cell>
          <cell r="I56">
            <v>-63727.510617127176</v>
          </cell>
          <cell r="J56">
            <v>-21512.249600104366</v>
          </cell>
        </row>
        <row r="57">
          <cell r="C57">
            <v>-856996.04931493104</v>
          </cell>
          <cell r="D57">
            <v>-149876.07860103311</v>
          </cell>
          <cell r="E57">
            <v>-17588.556031301618</v>
          </cell>
          <cell r="F57">
            <v>-4624.1235113737248</v>
          </cell>
          <cell r="G57">
            <v>-123.28493421127921</v>
          </cell>
          <cell r="H57">
            <v>-24557.254264646675</v>
          </cell>
          <cell r="I57">
            <v>-95753.582678743333</v>
          </cell>
          <cell r="J57">
            <v>-66860.980247138374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 y comp. de Feb. Nov."/>
      <sheetName val="enero 2016"/>
      <sheetName val="Febrero de 2016"/>
    </sheetNames>
    <sheetDataSet>
      <sheetData sheetId="0"/>
      <sheetData sheetId="1">
        <row r="14">
          <cell r="B14">
            <v>1066721</v>
          </cell>
        </row>
        <row r="15">
          <cell r="B15">
            <v>0</v>
          </cell>
        </row>
        <row r="16">
          <cell r="B16">
            <v>0</v>
          </cell>
        </row>
        <row r="18">
          <cell r="B18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6">
          <cell r="B26">
            <v>0</v>
          </cell>
        </row>
        <row r="31">
          <cell r="B3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>
      <selection activeCell="H16" sqref="H16"/>
    </sheetView>
  </sheetViews>
  <sheetFormatPr baseColWidth="10" defaultRowHeight="15"/>
  <cols>
    <col min="1" max="10" width="15.42578125" customWidth="1"/>
    <col min="12" max="12" width="15" customWidth="1"/>
    <col min="13" max="13" width="20.5703125" customWidth="1"/>
  </cols>
  <sheetData>
    <row r="1" spans="1:13" ht="15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</row>
    <row r="2" spans="1:13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</row>
    <row r="3" spans="1:13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13" ht="22.5" customHeight="1">
      <c r="A5" s="16" t="s">
        <v>2</v>
      </c>
      <c r="B5" s="16" t="s">
        <v>3</v>
      </c>
      <c r="C5" s="16" t="s">
        <v>4</v>
      </c>
      <c r="D5" s="16" t="s">
        <v>5</v>
      </c>
      <c r="E5" s="18" t="s">
        <v>6</v>
      </c>
      <c r="F5" s="16" t="s">
        <v>31</v>
      </c>
      <c r="G5" s="16" t="s">
        <v>7</v>
      </c>
      <c r="H5" s="16" t="s">
        <v>8</v>
      </c>
      <c r="I5" s="18" t="s">
        <v>9</v>
      </c>
      <c r="J5" s="16" t="s">
        <v>10</v>
      </c>
    </row>
    <row r="6" spans="1:13" ht="22.5" customHeight="1">
      <c r="A6" s="17"/>
      <c r="B6" s="17"/>
      <c r="C6" s="17"/>
      <c r="D6" s="17"/>
      <c r="E6" s="19"/>
      <c r="F6" s="17"/>
      <c r="G6" s="17"/>
      <c r="H6" s="17"/>
      <c r="I6" s="19"/>
      <c r="J6" s="17"/>
    </row>
    <row r="7" spans="1:13">
      <c r="A7" s="1" t="s">
        <v>11</v>
      </c>
      <c r="B7" s="2">
        <f>[1]feb!C18+'[2]Hoja2 (2)'!C40+[1]FEIEF!C16</f>
        <v>46327279.479890853</v>
      </c>
      <c r="C7" s="2">
        <f>[1]feb!D18+'[2]Hoja2 (2)'!D40+[1]FEIEF!D16</f>
        <v>11041200.975762295</v>
      </c>
      <c r="D7" s="2">
        <f>[1]feb!G18+'[2]Hoja2 (2)'!E40</f>
        <v>722305.97475383221</v>
      </c>
      <c r="E7" s="2">
        <f>'[2]Hoja2 (2)'!F40+'[1]isan '!H14</f>
        <v>158853.8543937676</v>
      </c>
      <c r="F7" s="2">
        <f>'[2]Hoja2 (2)'!G40+[1]feb!F18</f>
        <v>7633.6390652387145</v>
      </c>
      <c r="G7" s="2">
        <f>'[2]Hoja2 (2)'!H40+[1]feb!E18</f>
        <v>763552.43793290178</v>
      </c>
      <c r="H7" s="2">
        <f>'[1]Ajuste de Fisc.'!E14+[1]fisc.!E14+'[2]Hoja2 (2)'!I40+[1]FEIEF!E16</f>
        <v>8636890.1309031229</v>
      </c>
      <c r="I7" s="2">
        <f>'[2]Hoja2 (2)'!J40+'[1]comp. gasolina'!F13+[1]Gasolina!F13</f>
        <v>1577030.463732179</v>
      </c>
      <c r="J7" s="2">
        <f t="shared" ref="J7:J24" si="0">SUM(B7:I7)</f>
        <v>69234746.95643419</v>
      </c>
      <c r="K7" s="7"/>
      <c r="L7" s="8"/>
      <c r="M7" s="7"/>
    </row>
    <row r="8" spans="1:13">
      <c r="A8" s="1" t="s">
        <v>12</v>
      </c>
      <c r="B8" s="2">
        <f>[1]feb!C19+'[2]Hoja2 (2)'!C41+[1]FEIEF!C17</f>
        <v>6932929.1842612205</v>
      </c>
      <c r="C8" s="2">
        <f>[1]feb!D19+'[2]Hoja2 (2)'!D41+[1]FEIEF!D17</f>
        <v>1665063.2374635246</v>
      </c>
      <c r="D8" s="2">
        <f>[1]feb!G19+'[2]Hoja2 (2)'!E41</f>
        <v>107103.88442002214</v>
      </c>
      <c r="E8" s="2">
        <f>'[2]Hoja2 (2)'!F41+'[1]isan '!H15</f>
        <v>23377.876661961691</v>
      </c>
      <c r="F8" s="2">
        <f>'[2]Hoja2 (2)'!G41+[1]feb!F19</f>
        <v>1146.5819857383101</v>
      </c>
      <c r="G8" s="2">
        <f>'[2]Hoja2 (2)'!H41+[1]feb!E19</f>
        <v>111822.96141269032</v>
      </c>
      <c r="H8" s="2">
        <f>'[1]Ajuste de Fisc.'!E15+[1]fisc.!E15+'[2]Hoja2 (2)'!I41+[1]FEIEF!E17</f>
        <v>1307514.6860435817</v>
      </c>
      <c r="I8" s="2">
        <f>'[2]Hoja2 (2)'!J41+'[1]comp. gasolina'!F14+[1]Gasolina!F14</f>
        <v>376454.47480504983</v>
      </c>
      <c r="J8" s="2">
        <f t="shared" si="0"/>
        <v>10525412.887053788</v>
      </c>
      <c r="K8" s="7"/>
      <c r="L8" s="8"/>
      <c r="M8" s="7"/>
    </row>
    <row r="9" spans="1:13">
      <c r="A9" s="1" t="s">
        <v>13</v>
      </c>
      <c r="B9" s="2">
        <f>[1]feb!C20+'[2]Hoja2 (2)'!C42+[1]FEIEF!C18</f>
        <v>6220810.0912412815</v>
      </c>
      <c r="C9" s="2">
        <f>[1]feb!D20+'[2]Hoja2 (2)'!D42+[1]FEIEF!D18</f>
        <v>1488404.8084583732</v>
      </c>
      <c r="D9" s="2">
        <f>[1]feb!G20+'[2]Hoja2 (2)'!E42</f>
        <v>96540.38309793103</v>
      </c>
      <c r="E9" s="2">
        <f>'[2]Hoja2 (2)'!F42+'[1]isan '!H16</f>
        <v>21151.148015744129</v>
      </c>
      <c r="F9" s="2">
        <f>'[2]Hoja2 (2)'!G42+[1]feb!F20</f>
        <v>1026.9541441587278</v>
      </c>
      <c r="G9" s="2">
        <f>'[2]Hoja2 (2)'!H42+[1]feb!E20</f>
        <v>101417.38033039741</v>
      </c>
      <c r="H9" s="2">
        <f>'[1]Ajuste de Fisc.'!E16+[1]fisc.!E16+'[2]Hoja2 (2)'!I42+[1]FEIEF!E18</f>
        <v>1166583.1293104873</v>
      </c>
      <c r="I9" s="2">
        <f>'[2]Hoja2 (2)'!J42+'[1]comp. gasolina'!F15+[1]Gasolina!F15</f>
        <v>371458.31457751238</v>
      </c>
      <c r="J9" s="2">
        <f t="shared" si="0"/>
        <v>9467392.2091758847</v>
      </c>
      <c r="K9" s="7"/>
      <c r="L9" s="8"/>
      <c r="M9" s="7"/>
    </row>
    <row r="10" spans="1:13">
      <c r="A10" s="1" t="s">
        <v>14</v>
      </c>
      <c r="B10" s="2">
        <f>[1]feb!C21+'[2]Hoja2 (2)'!C43+[1]FEIEF!C19</f>
        <v>4236991.8581425855</v>
      </c>
      <c r="C10" s="2">
        <f>[1]feb!D21+'[2]Hoja2 (2)'!D43+[1]FEIEF!D19</f>
        <v>1054760.8654291327</v>
      </c>
      <c r="D10" s="2">
        <f>[1]feb!G21+'[2]Hoja2 (2)'!E43</f>
        <v>62565.660046398341</v>
      </c>
      <c r="E10" s="2">
        <f>'[2]Hoja2 (2)'!F43+'[1]isan '!H17</f>
        <v>13134.777453675782</v>
      </c>
      <c r="F10" s="2">
        <f>'[2]Hoja2 (2)'!G43+[1]feb!F21</f>
        <v>712.98434058465989</v>
      </c>
      <c r="G10" s="2">
        <f>'[2]Hoja2 (2)'!H43+[1]feb!E21</f>
        <v>61206.903523987043</v>
      </c>
      <c r="H10" s="2">
        <f>'[1]Ajuste de Fisc.'!E17+[1]fisc.!E17+'[2]Hoja2 (2)'!I43+[1]FEIEF!E19</f>
        <v>842843.29923842277</v>
      </c>
      <c r="I10" s="2">
        <f>'[2]Hoja2 (2)'!J43+'[1]comp. gasolina'!F16+[1]Gasolina!F16</f>
        <v>326494.09335509926</v>
      </c>
      <c r="J10" s="2">
        <f t="shared" si="0"/>
        <v>6598710.4415298868</v>
      </c>
      <c r="K10" s="7"/>
      <c r="L10" s="8"/>
      <c r="M10" s="7"/>
    </row>
    <row r="11" spans="1:13">
      <c r="A11" s="1" t="s">
        <v>15</v>
      </c>
      <c r="B11" s="2">
        <f>[1]feb!C22+'[2]Hoja2 (2)'!C44+[1]FEIEF!C20</f>
        <v>3530781.3290498303</v>
      </c>
      <c r="C11" s="2">
        <f>[1]feb!D22+'[2]Hoja2 (2)'!D44+[1]FEIEF!D20</f>
        <v>867251.68505755567</v>
      </c>
      <c r="D11" s="2">
        <f>[1]feb!G22+'[2]Hoja2 (2)'!E44</f>
        <v>53047.267563536159</v>
      </c>
      <c r="E11" s="2">
        <f>'[2]Hoja2 (2)'!F44+'[1]isan '!H18</f>
        <v>11308.339083289877</v>
      </c>
      <c r="F11" s="2">
        <f>'[2]Hoja2 (2)'!G44+[1]feb!F22</f>
        <v>590.28302609475554</v>
      </c>
      <c r="G11" s="2">
        <f>'[2]Hoja2 (2)'!H44+[1]feb!E22</f>
        <v>53250.872797458593</v>
      </c>
      <c r="H11" s="2">
        <f>'[1]Ajuste de Fisc.'!E18+[1]fisc.!E18+'[2]Hoja2 (2)'!I44+[1]FEIEF!E20</f>
        <v>688579.56335048634</v>
      </c>
      <c r="I11" s="2">
        <f>'[2]Hoja2 (2)'!J44+'[1]comp. gasolina'!F17+[1]Gasolina!F17</f>
        <v>321273.54114028416</v>
      </c>
      <c r="J11" s="2">
        <f t="shared" si="0"/>
        <v>5526082.8810685351</v>
      </c>
      <c r="K11" s="7"/>
      <c r="L11" s="8"/>
      <c r="M11" s="7"/>
    </row>
    <row r="12" spans="1:13">
      <c r="A12" s="1" t="s">
        <v>16</v>
      </c>
      <c r="B12" s="2">
        <f>[1]feb!C23+'[2]Hoja2 (2)'!C45+[1]FEIEF!C21</f>
        <v>94973840.748968929</v>
      </c>
      <c r="C12" s="2">
        <f>[1]feb!D23+'[2]Hoja2 (2)'!D45+[1]FEIEF!D21</f>
        <v>22815662.656362548</v>
      </c>
      <c r="D12" s="2">
        <f>[1]feb!G23+'[2]Hoja2 (2)'!E45</f>
        <v>1466740.5396057775</v>
      </c>
      <c r="E12" s="2">
        <f>'[2]Hoja2 (2)'!F45+'[1]isan '!H19</f>
        <v>320064.79246140667</v>
      </c>
      <c r="F12" s="2">
        <f>'[2]Hoja2 (2)'!G45+[1]feb!F23</f>
        <v>15708.960902071412</v>
      </c>
      <c r="G12" s="2">
        <f>'[2]Hoja2 (2)'!H45+[1]feb!E23</f>
        <v>1530696.790766607</v>
      </c>
      <c r="H12" s="2">
        <f>'[1]Ajuste de Fisc.'!E19+[1]fisc.!E19+'[2]Hoja2 (2)'!I45+[1]FEIEF!E21</f>
        <v>17918696.150409974</v>
      </c>
      <c r="I12" s="2">
        <f>'[2]Hoja2 (2)'!J45+'[1]comp. gasolina'!F18+[1]Gasolina!F18</f>
        <v>2727624.1763702552</v>
      </c>
      <c r="J12" s="2">
        <f t="shared" si="0"/>
        <v>141769034.81584758</v>
      </c>
      <c r="K12" s="7"/>
      <c r="L12" s="8"/>
      <c r="M12" s="7"/>
    </row>
    <row r="13" spans="1:13">
      <c r="A13" s="1" t="s">
        <v>17</v>
      </c>
      <c r="B13" s="2">
        <f>[1]feb!C24+'[2]Hoja2 (2)'!C46+[1]FEIEF!C22</f>
        <v>5246262.7781458516</v>
      </c>
      <c r="C13" s="2">
        <f>[1]feb!D24+'[2]Hoja2 (2)'!D46+[1]FEIEF!D22</f>
        <v>1280061.5593473532</v>
      </c>
      <c r="D13" s="2">
        <f>[1]feb!G24+'[2]Hoja2 (2)'!E46</f>
        <v>79486.259940397984</v>
      </c>
      <c r="E13" s="2">
        <f>'[2]Hoja2 (2)'!F46+'[1]isan '!H20</f>
        <v>17067.940262428703</v>
      </c>
      <c r="F13" s="2">
        <f>'[2]Hoja2 (2)'!G46+[1]feb!F24</f>
        <v>874.26214293153555</v>
      </c>
      <c r="G13" s="2">
        <f>'[2]Hoja2 (2)'!H46+[1]feb!E24</f>
        <v>80765.413770258863</v>
      </c>
      <c r="H13" s="2">
        <f>'[1]Ajuste de Fisc.'!E20+[1]fisc.!E20+'[2]Hoja2 (2)'!I46+[1]FEIEF!E22</f>
        <v>1013060.9718110897</v>
      </c>
      <c r="I13" s="2">
        <f>'[2]Hoja2 (2)'!J46+'[1]comp. gasolina'!F19+[1]Gasolina!F19</f>
        <v>319853.22408829408</v>
      </c>
      <c r="J13" s="2">
        <f t="shared" si="0"/>
        <v>8037432.4095086046</v>
      </c>
      <c r="K13" s="7"/>
      <c r="L13" s="8"/>
      <c r="M13" s="7"/>
    </row>
    <row r="14" spans="1:13">
      <c r="A14" s="1" t="s">
        <v>18</v>
      </c>
      <c r="B14" s="2">
        <f>[1]feb!C25+'[2]Hoja2 (2)'!C47+[1]FEIEF!C23</f>
        <v>9276661.0351171233</v>
      </c>
      <c r="C14" s="2">
        <f>[1]feb!D25+'[2]Hoja2 (2)'!D47+[1]FEIEF!D23</f>
        <v>2126113.1799870012</v>
      </c>
      <c r="D14" s="2">
        <f>[1]feb!G25+'[2]Hoja2 (2)'!E47</f>
        <v>151227.92927419668</v>
      </c>
      <c r="E14" s="2">
        <f>'[2]Hoja2 (2)'!F47+'[1]isan '!H21</f>
        <v>34437.89382211199</v>
      </c>
      <c r="F14" s="2">
        <f>'[2]Hoja2 (2)'!G47+[1]feb!F25</f>
        <v>1500.6111063193609</v>
      </c>
      <c r="G14" s="2">
        <f>'[2]Hoja2 (2)'!H47+[1]feb!E25</f>
        <v>169165.39251717378</v>
      </c>
      <c r="H14" s="2">
        <f>'[1]Ajuste de Fisc.'!E21+[1]fisc.!E21+'[2]Hoja2 (2)'!I47+[1]FEIEF!E23</f>
        <v>1629626.1618042337</v>
      </c>
      <c r="I14" s="2">
        <f>'[2]Hoja2 (2)'!J47+'[1]comp. gasolina'!F20+[1]Gasolina!F20</f>
        <v>398360.24235765514</v>
      </c>
      <c r="J14" s="2">
        <f t="shared" si="0"/>
        <v>13787092.445985815</v>
      </c>
      <c r="K14" s="7"/>
      <c r="L14" s="8"/>
      <c r="M14" s="7"/>
    </row>
    <row r="15" spans="1:13">
      <c r="A15" s="1" t="s">
        <v>19</v>
      </c>
      <c r="B15" s="2">
        <f>[1]feb!C26+'[2]Hoja2 (2)'!C48+[1]FEIEF!C24</f>
        <v>9073110.5969687141</v>
      </c>
      <c r="C15" s="2">
        <f>[1]feb!D26+'[2]Hoja2 (2)'!D48+[1]FEIEF!D24</f>
        <v>2150097.0076662758</v>
      </c>
      <c r="D15" s="2">
        <f>[1]feb!G26+'[2]Hoja2 (2)'!E48</f>
        <v>142418.56346698623</v>
      </c>
      <c r="E15" s="2">
        <f>'[2]Hoja2 (2)'!F48+'[1]isan '!H22</f>
        <v>31492.577032801935</v>
      </c>
      <c r="F15" s="2">
        <f>'[2]Hoja2 (2)'!G48+[1]feb!F26</f>
        <v>1490.9759608390968</v>
      </c>
      <c r="G15" s="2">
        <f>'[2]Hoja2 (2)'!H48+[1]feb!E26</f>
        <v>151900.60440571053</v>
      </c>
      <c r="H15" s="2">
        <f>'[1]Ajuste de Fisc.'!E22+[1]fisc.!E22+'[2]Hoja2 (2)'!I48+[1]FEIEF!E24</f>
        <v>1677034.9411764082</v>
      </c>
      <c r="I15" s="2">
        <f>'[2]Hoja2 (2)'!J48+'[1]comp. gasolina'!F21+[1]Gasolina!F21</f>
        <v>486197.90008049307</v>
      </c>
      <c r="J15" s="2">
        <f t="shared" si="0"/>
        <v>13713743.16675823</v>
      </c>
      <c r="K15" s="7"/>
      <c r="L15" s="8"/>
      <c r="M15" s="7"/>
    </row>
    <row r="16" spans="1:13">
      <c r="A16" s="1" t="s">
        <v>20</v>
      </c>
      <c r="B16" s="2">
        <f>[1]feb!C27+'[2]Hoja2 (2)'!C49+[1]FEIEF!C25</f>
        <v>10570239.202146374</v>
      </c>
      <c r="C16" s="2">
        <f>[1]feb!D27+'[2]Hoja2 (2)'!D49+[1]FEIEF!D25</f>
        <v>2560852.6316739735</v>
      </c>
      <c r="D16" s="2">
        <f>[1]feb!G27+'[2]Hoja2 (2)'!E49</f>
        <v>161567.33814661158</v>
      </c>
      <c r="E16" s="2">
        <f>'[2]Hoja2 (2)'!F49+'[1]isan '!H23</f>
        <v>34953.881835103319</v>
      </c>
      <c r="F16" s="2">
        <f>'[2]Hoja2 (2)'!G49+[1]feb!F27</f>
        <v>1755.4573992078488</v>
      </c>
      <c r="G16" s="2">
        <f>'[2]Hoja2 (2)'!H49+[1]feb!E27</f>
        <v>166225.46103853654</v>
      </c>
      <c r="H16" s="2">
        <f>'[1]Ajuste de Fisc.'!E23+[1]fisc.!E23+'[2]Hoja2 (2)'!I49+[1]FEIEF!E25</f>
        <v>2019661.8783618843</v>
      </c>
      <c r="I16" s="2">
        <f>'[2]Hoja2 (2)'!J49+'[1]comp. gasolina'!F22+[1]Gasolina!F22</f>
        <v>456231.1625511669</v>
      </c>
      <c r="J16" s="2">
        <f t="shared" si="0"/>
        <v>15971487.013152858</v>
      </c>
      <c r="K16" s="7"/>
      <c r="L16" s="8"/>
      <c r="M16" s="7"/>
    </row>
    <row r="17" spans="1:13">
      <c r="A17" s="1" t="s">
        <v>21</v>
      </c>
      <c r="B17" s="2">
        <f>[1]feb!C28+'[2]Hoja2 (2)'!C50+[1]FEIEF!C26</f>
        <v>28443437.615052298</v>
      </c>
      <c r="C17" s="2">
        <f>[1]feb!D28+'[2]Hoja2 (2)'!D50+[1]FEIEF!D26</f>
        <v>6888482.3033238305</v>
      </c>
      <c r="D17" s="2">
        <f>[1]feb!G28+'[2]Hoja2 (2)'!E50</f>
        <v>434956.41546649009</v>
      </c>
      <c r="E17" s="2">
        <f>'[2]Hoja2 (2)'!F50+'[1]isan '!H24</f>
        <v>94135.215417927364</v>
      </c>
      <c r="F17" s="2">
        <f>'[2]Hoja2 (2)'!G50+[1]feb!F28</f>
        <v>4722.9252050599316</v>
      </c>
      <c r="G17" s="2">
        <f>'[2]Hoja2 (2)'!H50+[1]feb!E28</f>
        <v>447777.67423285247</v>
      </c>
      <c r="H17" s="2">
        <f>'[1]Ajuste de Fisc.'!E24+[1]fisc.!E24+'[2]Hoja2 (2)'!I50+[1]FEIEF!E26</f>
        <v>5431747.5423557339</v>
      </c>
      <c r="I17" s="2">
        <f>'[2]Hoja2 (2)'!J50+'[1]comp. gasolina'!F23+[1]Gasolina!F23</f>
        <v>935762.58540458628</v>
      </c>
      <c r="J17" s="2">
        <f t="shared" si="0"/>
        <v>42681022.276458777</v>
      </c>
      <c r="K17" s="7"/>
      <c r="L17" s="8"/>
      <c r="M17" s="7"/>
    </row>
    <row r="18" spans="1:13">
      <c r="A18" s="1" t="s">
        <v>22</v>
      </c>
      <c r="B18" s="2">
        <f>[1]feb!C29+'[2]Hoja2 (2)'!C51+[1]FEIEF!C27</f>
        <v>55329658.481448926</v>
      </c>
      <c r="C18" s="2">
        <f>[1]feb!D29+'[2]Hoja2 (2)'!D51+[1]FEIEF!D27</f>
        <v>12943386.140089173</v>
      </c>
      <c r="D18" s="2">
        <f>[1]feb!G29+'[2]Hoja2 (2)'!E51</f>
        <v>881583.56006051123</v>
      </c>
      <c r="E18" s="2">
        <f>'[2]Hoja2 (2)'!F51+'[1]isan '!H25</f>
        <v>197266.51054722921</v>
      </c>
      <c r="F18" s="2">
        <f>'[2]Hoja2 (2)'!G51+[1]feb!F29</f>
        <v>9036.7638951297577</v>
      </c>
      <c r="G18" s="2">
        <f>'[2]Hoja2 (2)'!H51+[1]feb!E29</f>
        <v>958620.01617846242</v>
      </c>
      <c r="H18" s="2">
        <f>'[1]Ajuste de Fisc.'!E25+[1]fisc.!E25+'[2]Hoja2 (2)'!I51+[1]FEIEF!E27</f>
        <v>10028694.282611845</v>
      </c>
      <c r="I18" s="2">
        <f>'[2]Hoja2 (2)'!J51+'[1]comp. gasolina'!F24+[1]Gasolina!F24</f>
        <v>2087326.9627269821</v>
      </c>
      <c r="J18" s="2">
        <f t="shared" si="0"/>
        <v>82435572.717558265</v>
      </c>
      <c r="K18" s="7"/>
      <c r="L18" s="8"/>
      <c r="M18" s="7"/>
    </row>
    <row r="19" spans="1:13">
      <c r="A19" s="1" t="s">
        <v>23</v>
      </c>
      <c r="B19" s="2">
        <f>[1]feb!C30+'[2]Hoja2 (2)'!C52+[1]FEIEF!C28</f>
        <v>6281123.0677067414</v>
      </c>
      <c r="C19" s="2">
        <f>[1]feb!D30+'[2]Hoja2 (2)'!D52+[1]FEIEF!D28</f>
        <v>1540794.8428784597</v>
      </c>
      <c r="D19" s="2">
        <f>[1]feb!G30+'[2]Hoja2 (2)'!E52</f>
        <v>94525.465594095193</v>
      </c>
      <c r="E19" s="2">
        <f>'[2]Hoja2 (2)'!F52+'[1]isan '!H26</f>
        <v>20179.491594474606</v>
      </c>
      <c r="F19" s="2">
        <f>'[2]Hoja2 (2)'!G52+[1]feb!F30</f>
        <v>1049.4273495327025</v>
      </c>
      <c r="G19" s="2">
        <f>'[2]Hoja2 (2)'!H52+[1]feb!E30</f>
        <v>95117.326832821782</v>
      </c>
      <c r="H19" s="2">
        <f>'[1]Ajuste de Fisc.'!E26+[1]fisc.!E26+'[2]Hoja2 (2)'!I52+[1]FEIEF!E28</f>
        <v>1222587.1023817114</v>
      </c>
      <c r="I19" s="2">
        <f>'[2]Hoja2 (2)'!J52+'[1]comp. gasolina'!F25+[1]Gasolina!F25</f>
        <v>338569.55185600737</v>
      </c>
      <c r="J19" s="2">
        <f t="shared" si="0"/>
        <v>9593946.2761938442</v>
      </c>
      <c r="K19" s="7"/>
      <c r="L19" s="8"/>
      <c r="M19" s="7"/>
    </row>
    <row r="20" spans="1:13">
      <c r="A20" s="1" t="s">
        <v>24</v>
      </c>
      <c r="B20" s="2">
        <f>[1]feb!C31+'[2]Hoja2 (2)'!C53+[1]FEIEF!C29</f>
        <v>17938800.69876945</v>
      </c>
      <c r="C20" s="2">
        <f>[1]feb!D31+'[2]Hoja2 (2)'!D53+[1]FEIEF!D29</f>
        <v>4200789.7801910322</v>
      </c>
      <c r="D20" s="2">
        <f>[1]feb!G31+'[2]Hoja2 (2)'!E53</f>
        <v>285487.72120124375</v>
      </c>
      <c r="E20" s="2">
        <f>'[2]Hoja2 (2)'!F53+'[1]isan '!H27</f>
        <v>63822.951930091491</v>
      </c>
      <c r="F20" s="2">
        <f>'[2]Hoja2 (2)'!G53+[1]feb!F31</f>
        <v>2931.2989962630513</v>
      </c>
      <c r="G20" s="2">
        <f>'[2]Hoja2 (2)'!H53+[1]feb!E31</f>
        <v>309971.31669864367</v>
      </c>
      <c r="H20" s="2">
        <f>'[1]Ajuste de Fisc.'!E27+[1]fisc.!E27+'[2]Hoja2 (2)'!I53+[1]FEIEF!E29</f>
        <v>3256565.6681211153</v>
      </c>
      <c r="I20" s="2">
        <f>'[2]Hoja2 (2)'!J53+'[1]comp. gasolina'!F26+[1]Gasolina!F26</f>
        <v>737234.91122790345</v>
      </c>
      <c r="J20" s="2">
        <f t="shared" si="0"/>
        <v>26795604.347135745</v>
      </c>
      <c r="K20" s="7"/>
      <c r="L20" s="8"/>
      <c r="M20" s="7"/>
    </row>
    <row r="21" spans="1:13">
      <c r="A21" s="1" t="s">
        <v>25</v>
      </c>
      <c r="B21" s="2">
        <f>[1]feb!C32+'[2]Hoja2 (2)'!C54+[1]FEIEF!C30</f>
        <v>9632870.1281207316</v>
      </c>
      <c r="C21" s="2">
        <f>[1]feb!D32+'[2]Hoja2 (2)'!D54+[1]FEIEF!D30</f>
        <v>2290531.4781405479</v>
      </c>
      <c r="D21" s="2">
        <f>[1]feb!G32+'[2]Hoja2 (2)'!E54</f>
        <v>150599.73603937897</v>
      </c>
      <c r="E21" s="2">
        <f>'[2]Hoja2 (2)'!F54+'[1]isan '!H28</f>
        <v>33194.127795552675</v>
      </c>
      <c r="F21" s="2">
        <f>'[2]Hoja2 (2)'!G54+[1]feb!F32</f>
        <v>1585.5288921601145</v>
      </c>
      <c r="G21" s="2">
        <f>'[2]Hoja2 (2)'!H54+[1]feb!E32</f>
        <v>159778.1683784179</v>
      </c>
      <c r="H21" s="2">
        <f>'[1]Ajuste de Fisc.'!E28+[1]fisc.!E28+'[2]Hoja2 (2)'!I54+[1]FEIEF!E30</f>
        <v>1789665.3570566974</v>
      </c>
      <c r="I21" s="2">
        <f>'[2]Hoja2 (2)'!J54+'[1]comp. gasolina'!F27+[1]Gasolina!F27</f>
        <v>379225.71122407314</v>
      </c>
      <c r="J21" s="2">
        <f t="shared" si="0"/>
        <v>14437450.235647561</v>
      </c>
      <c r="K21" s="7"/>
      <c r="L21" s="8"/>
      <c r="M21" s="7"/>
    </row>
    <row r="22" spans="1:13">
      <c r="A22" s="1" t="s">
        <v>26</v>
      </c>
      <c r="B22" s="2">
        <f>[1]feb!C33+'[2]Hoja2 (2)'!C55+[1]FEIEF!C31</f>
        <v>9568069.0808765143</v>
      </c>
      <c r="C22" s="2">
        <f>[1]feb!D33+'[2]Hoja2 (2)'!D55+[1]FEIEF!D31</f>
        <v>2319228.4574394729</v>
      </c>
      <c r="D22" s="2">
        <f>[1]feb!G33+'[2]Hoja2 (2)'!E55</f>
        <v>146157.94102800707</v>
      </c>
      <c r="E22" s="2">
        <f>'[2]Hoja2 (2)'!F55+'[1]isan '!H29</f>
        <v>31603.571089069315</v>
      </c>
      <c r="F22" s="2">
        <f>'[2]Hoja2 (2)'!G55+[1]feb!F33</f>
        <v>1589.4071948118237</v>
      </c>
      <c r="G22" s="2">
        <f>'[2]Hoja2 (2)'!H55+[1]feb!E33</f>
        <v>150240.73343914875</v>
      </c>
      <c r="H22" s="2">
        <f>'[1]Ajuste de Fisc.'!E29+[1]fisc.!E29+'[2]Hoja2 (2)'!I55+[1]FEIEF!E31</f>
        <v>1829556.1488681249</v>
      </c>
      <c r="I22" s="2">
        <f>'[2]Hoja2 (2)'!J55+'[1]comp. gasolina'!F28+[1]Gasolina!F28</f>
        <v>435789.15782556916</v>
      </c>
      <c r="J22" s="2">
        <f t="shared" si="0"/>
        <v>14482234.497760717</v>
      </c>
      <c r="K22" s="7"/>
      <c r="L22" s="8"/>
      <c r="M22" s="7"/>
    </row>
    <row r="23" spans="1:13">
      <c r="A23" s="1" t="s">
        <v>27</v>
      </c>
      <c r="B23" s="2">
        <f>[1]feb!C34+'[2]Hoja2 (2)'!C56+[1]FEIEF!C32</f>
        <v>3899188.7839525715</v>
      </c>
      <c r="C23" s="2">
        <f>[1]feb!D34+'[2]Hoja2 (2)'!D56+[1]FEIEF!D32</f>
        <v>968306.6806985226</v>
      </c>
      <c r="D23" s="2">
        <f>[1]feb!G34+'[2]Hoja2 (2)'!E56</f>
        <v>57761.033611588333</v>
      </c>
      <c r="E23" s="2">
        <f>'[2]Hoja2 (2)'!F56+'[1]isan '!H30</f>
        <v>12160.781919813728</v>
      </c>
      <c r="F23" s="2">
        <f>'[2]Hoja2 (2)'!G56+[1]feb!F34</f>
        <v>655.35912876495877</v>
      </c>
      <c r="G23" s="2">
        <f>'[2]Hoja2 (2)'!H56+[1]feb!E34</f>
        <v>56780.115052446854</v>
      </c>
      <c r="H23" s="2">
        <f>'[1]Ajuste de Fisc.'!E30+[1]fisc.!E30+'[2]Hoja2 (2)'!I56+[1]FEIEF!E32</f>
        <v>772865.82255174243</v>
      </c>
      <c r="I23" s="2">
        <f>'[2]Hoja2 (2)'!J56+'[1]comp. gasolina'!F29+[1]Gasolina!F29</f>
        <v>324948.37129550689</v>
      </c>
      <c r="J23" s="2">
        <f t="shared" si="0"/>
        <v>6092666.9482109565</v>
      </c>
      <c r="K23" s="7"/>
      <c r="L23" s="8"/>
      <c r="M23" s="7"/>
    </row>
    <row r="24" spans="1:13">
      <c r="A24" s="1" t="s">
        <v>28</v>
      </c>
      <c r="B24" s="2">
        <f>[1]feb!C35+'[2]Hoja2 (2)'!C57+[1]FEIEF!C33</f>
        <v>10327460.740139809</v>
      </c>
      <c r="C24" s="2">
        <f>[1]feb!D35+'[2]Hoja2 (2)'!D57+[1]FEIEF!D33</f>
        <v>2522788.7100309478</v>
      </c>
      <c r="D24" s="2">
        <f>[1]feb!G35+'[2]Hoja2 (2)'!E57</f>
        <v>156243.02668299628</v>
      </c>
      <c r="E24" s="2">
        <f>'[2]Hoja2 (2)'!F57+'[1]isan '!H31</f>
        <v>33507.68868355015</v>
      </c>
      <c r="F24" s="2">
        <f>'[2]Hoja2 (2)'!G57+[1]feb!F35</f>
        <v>1721.9792650932409</v>
      </c>
      <c r="G24" s="2">
        <f>'[2]Hoja2 (2)'!H57+[1]feb!E35</f>
        <v>158425.47069148102</v>
      </c>
      <c r="H24" s="2">
        <f>'[1]Ajuste de Fisc.'!E31+[1]fisc.!E31+'[2]Hoja2 (2)'!I57+[1]FEIEF!E33</f>
        <v>1997709.9236433196</v>
      </c>
      <c r="I24" s="2">
        <f>'[2]Hoja2 (2)'!J57+'[1]comp. gasolina'!F30+[1]Gasolina!F30</f>
        <v>440128.35538137367</v>
      </c>
      <c r="J24" s="2">
        <f t="shared" si="0"/>
        <v>15637985.894518571</v>
      </c>
      <c r="K24" s="7"/>
      <c r="L24" s="8"/>
      <c r="M24" s="7"/>
    </row>
    <row r="25" spans="1:13">
      <c r="A25" s="3"/>
      <c r="B25" s="4"/>
      <c r="C25" s="4"/>
      <c r="D25" s="4"/>
      <c r="E25" s="4"/>
      <c r="F25" s="4"/>
      <c r="G25" s="4"/>
      <c r="H25" s="4"/>
      <c r="I25" s="4"/>
      <c r="J25" s="4"/>
      <c r="K25" s="7"/>
      <c r="M25" s="7"/>
    </row>
    <row r="26" spans="1:13">
      <c r="A26" s="5" t="s">
        <v>29</v>
      </c>
      <c r="B26" s="6">
        <f t="shared" ref="B26:J26" si="1">SUM(B7:B25)</f>
        <v>337809514.89999986</v>
      </c>
      <c r="C26" s="6">
        <f t="shared" si="1"/>
        <v>80723777.000000015</v>
      </c>
      <c r="D26" s="6">
        <f t="shared" si="1"/>
        <v>5250318.7</v>
      </c>
      <c r="E26" s="6">
        <f t="shared" si="1"/>
        <v>1151713.4200000002</v>
      </c>
      <c r="F26" s="6">
        <f t="shared" si="1"/>
        <v>55733.400000000009</v>
      </c>
      <c r="G26" s="6">
        <f t="shared" si="1"/>
        <v>5526715.0399999954</v>
      </c>
      <c r="H26" s="6">
        <f t="shared" si="1"/>
        <v>63229882.759999976</v>
      </c>
      <c r="I26" s="6">
        <f t="shared" si="1"/>
        <v>13039963.19999999</v>
      </c>
      <c r="J26" s="6">
        <f t="shared" si="1"/>
        <v>506787618.41999978</v>
      </c>
      <c r="K26" s="7"/>
      <c r="L26" s="7"/>
      <c r="M26" s="7"/>
    </row>
    <row r="27" spans="1:13">
      <c r="A27" s="1" t="s">
        <v>1</v>
      </c>
      <c r="L27" s="7"/>
      <c r="M27" s="7"/>
    </row>
    <row r="28" spans="1:13">
      <c r="J28" s="8" t="s">
        <v>1</v>
      </c>
    </row>
    <row r="29" spans="1:13">
      <c r="B29" s="8"/>
      <c r="C29" s="8"/>
      <c r="D29" s="8"/>
      <c r="E29" s="8"/>
      <c r="F29" s="8"/>
      <c r="G29" s="8"/>
      <c r="H29" s="8"/>
      <c r="I29" s="8"/>
      <c r="J29" s="2"/>
    </row>
    <row r="30" spans="1:13">
      <c r="B30" s="8"/>
      <c r="C30" s="8"/>
      <c r="D30" s="7"/>
      <c r="E30" s="7"/>
      <c r="F30" s="7"/>
      <c r="G30" s="7"/>
      <c r="H30" s="7"/>
      <c r="I30" s="7"/>
      <c r="J30" s="7"/>
    </row>
    <row r="31" spans="1:13">
      <c r="B31" s="8"/>
      <c r="C31" s="8"/>
      <c r="D31" s="8"/>
      <c r="E31" s="8"/>
      <c r="F31" s="8"/>
      <c r="G31" s="8"/>
      <c r="H31" s="8"/>
      <c r="I31" s="8"/>
      <c r="J31" s="8"/>
    </row>
    <row r="32" spans="1:13">
      <c r="B32" s="8"/>
      <c r="J32" s="7"/>
    </row>
    <row r="33" spans="2:10">
      <c r="B33" s="8"/>
      <c r="J33" s="8" t="s">
        <v>1</v>
      </c>
    </row>
    <row r="34" spans="2:10">
      <c r="B34" s="8"/>
      <c r="J34" t="s">
        <v>1</v>
      </c>
    </row>
    <row r="35" spans="2:10">
      <c r="B35" s="8"/>
      <c r="J35" t="s">
        <v>1</v>
      </c>
    </row>
    <row r="36" spans="2:10">
      <c r="B36" s="8"/>
      <c r="J36" s="8" t="s">
        <v>1</v>
      </c>
    </row>
    <row r="37" spans="2:10">
      <c r="B37" s="8"/>
      <c r="J37" s="8" t="s">
        <v>1</v>
      </c>
    </row>
    <row r="38" spans="2:10">
      <c r="B38" s="8"/>
    </row>
    <row r="39" spans="2:10">
      <c r="B39" s="8"/>
    </row>
    <row r="40" spans="2:10">
      <c r="B40" s="8"/>
    </row>
    <row r="41" spans="2:10">
      <c r="B41" s="8"/>
    </row>
    <row r="42" spans="2:10">
      <c r="B42" s="8"/>
    </row>
    <row r="43" spans="2:10">
      <c r="B43" s="8"/>
    </row>
    <row r="44" spans="2:10">
      <c r="B44" s="8"/>
    </row>
    <row r="45" spans="2:10">
      <c r="B45" s="8"/>
    </row>
    <row r="46" spans="2:10">
      <c r="B46" s="8"/>
    </row>
    <row r="48" spans="2:10">
      <c r="B48" s="8"/>
    </row>
  </sheetData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>
      <selection activeCell="B18" sqref="B18"/>
    </sheetView>
  </sheetViews>
  <sheetFormatPr baseColWidth="10" defaultRowHeight="15"/>
  <cols>
    <col min="1" max="2" width="57" customWidth="1"/>
    <col min="4" max="4" width="14.28515625" customWidth="1"/>
    <col min="5" max="5" width="17.85546875" bestFit="1" customWidth="1"/>
    <col min="6" max="6" width="15" customWidth="1"/>
    <col min="7" max="7" width="20.5703125" customWidth="1"/>
  </cols>
  <sheetData>
    <row r="1" spans="1:7" ht="15.75">
      <c r="A1" s="15" t="s">
        <v>30</v>
      </c>
      <c r="B1" s="15"/>
    </row>
    <row r="2" spans="1:7">
      <c r="A2" s="20" t="s">
        <v>34</v>
      </c>
      <c r="B2" s="20"/>
    </row>
    <row r="3" spans="1:7">
      <c r="A3" s="20"/>
      <c r="B3" s="20"/>
    </row>
    <row r="4" spans="1:7" ht="15.75">
      <c r="A4" s="15" t="s">
        <v>0</v>
      </c>
      <c r="B4" s="15"/>
    </row>
    <row r="5" spans="1:7" ht="22.5" customHeight="1">
      <c r="A5" s="21" t="s">
        <v>2</v>
      </c>
      <c r="B5" s="21" t="s">
        <v>32</v>
      </c>
    </row>
    <row r="6" spans="1:7" ht="22.5" customHeight="1">
      <c r="A6" s="22"/>
      <c r="B6" s="22"/>
    </row>
    <row r="7" spans="1:7" ht="18">
      <c r="A7" s="9" t="s">
        <v>11</v>
      </c>
      <c r="B7" s="10">
        <v>531927</v>
      </c>
      <c r="C7" s="7"/>
      <c r="D7" s="7"/>
      <c r="E7" s="7"/>
      <c r="F7" s="7"/>
      <c r="G7" s="7"/>
    </row>
    <row r="8" spans="1:7" ht="18">
      <c r="A8" s="9" t="s">
        <v>12</v>
      </c>
      <c r="B8" s="10">
        <f>'[3]enero 2016'!B15</f>
        <v>0</v>
      </c>
      <c r="C8" s="7"/>
      <c r="D8" s="7"/>
      <c r="E8" s="7"/>
      <c r="F8" s="7"/>
      <c r="G8" s="7"/>
    </row>
    <row r="9" spans="1:7" ht="18">
      <c r="A9" s="9" t="s">
        <v>13</v>
      </c>
      <c r="B9" s="10">
        <f>'[3]enero 2016'!B16</f>
        <v>0</v>
      </c>
      <c r="C9" s="7"/>
      <c r="D9" s="7"/>
      <c r="E9" s="7"/>
      <c r="F9" s="7"/>
      <c r="G9" s="7"/>
    </row>
    <row r="10" spans="1:7" ht="18">
      <c r="A10" s="9" t="s">
        <v>14</v>
      </c>
      <c r="B10" s="10">
        <v>144522</v>
      </c>
      <c r="C10" s="7"/>
      <c r="D10" s="7"/>
      <c r="E10" s="7"/>
      <c r="F10" s="7"/>
      <c r="G10" s="7"/>
    </row>
    <row r="11" spans="1:7" ht="18">
      <c r="A11" s="9" t="s">
        <v>15</v>
      </c>
      <c r="B11" s="10">
        <f>'[3]enero 2016'!B18</f>
        <v>0</v>
      </c>
      <c r="C11" s="7"/>
      <c r="D11" s="7"/>
      <c r="E11" s="7"/>
      <c r="F11" s="7"/>
      <c r="G11" s="7"/>
    </row>
    <row r="12" spans="1:7" ht="18">
      <c r="A12" s="9" t="s">
        <v>16</v>
      </c>
      <c r="B12" s="10">
        <v>262815</v>
      </c>
      <c r="C12" s="7"/>
      <c r="D12" s="7"/>
      <c r="E12" s="7"/>
      <c r="F12" s="7"/>
      <c r="G12" s="7"/>
    </row>
    <row r="13" spans="1:7" ht="18">
      <c r="A13" s="9" t="s">
        <v>17</v>
      </c>
      <c r="B13" s="10">
        <v>6843</v>
      </c>
      <c r="C13" s="7"/>
      <c r="D13" s="7"/>
      <c r="E13" s="7"/>
      <c r="F13" s="7"/>
      <c r="G13" s="7"/>
    </row>
    <row r="14" spans="1:7" ht="18">
      <c r="A14" s="9" t="s">
        <v>18</v>
      </c>
      <c r="B14" s="10">
        <v>198622</v>
      </c>
      <c r="C14" s="7"/>
      <c r="D14" s="7"/>
      <c r="E14" s="7"/>
      <c r="F14" s="7"/>
      <c r="G14" s="7"/>
    </row>
    <row r="15" spans="1:7" ht="18">
      <c r="A15" s="9" t="s">
        <v>19</v>
      </c>
      <c r="B15" s="10">
        <f>'[3]enero 2016'!B22</f>
        <v>0</v>
      </c>
      <c r="C15" s="7"/>
      <c r="D15" s="7"/>
      <c r="E15" s="7"/>
      <c r="F15" s="7"/>
      <c r="G15" s="7"/>
    </row>
    <row r="16" spans="1:7" ht="18">
      <c r="A16" s="9" t="s">
        <v>20</v>
      </c>
      <c r="B16" s="10">
        <f>'[3]enero 2016'!B23</f>
        <v>0</v>
      </c>
      <c r="C16" s="7"/>
      <c r="D16" s="7"/>
      <c r="E16" s="7"/>
      <c r="F16" s="7"/>
      <c r="G16" s="7"/>
    </row>
    <row r="17" spans="1:7" ht="18">
      <c r="A17" s="9" t="s">
        <v>21</v>
      </c>
      <c r="B17" s="10">
        <f>'[3]enero 2016'!B24</f>
        <v>0</v>
      </c>
      <c r="C17" s="7"/>
      <c r="D17" s="7"/>
      <c r="E17" s="7"/>
      <c r="F17" s="7"/>
      <c r="G17" s="7"/>
    </row>
    <row r="18" spans="1:7" ht="18">
      <c r="A18" s="9" t="s">
        <v>22</v>
      </c>
      <c r="B18" s="10">
        <v>6927309</v>
      </c>
      <c r="C18" s="7"/>
      <c r="D18" s="7"/>
      <c r="E18" s="7"/>
      <c r="F18" s="7"/>
      <c r="G18" s="7"/>
    </row>
    <row r="19" spans="1:7" ht="18">
      <c r="A19" s="9" t="s">
        <v>23</v>
      </c>
      <c r="B19" s="10">
        <f>'[3]enero 2016'!B26</f>
        <v>0</v>
      </c>
      <c r="C19" s="7"/>
      <c r="D19" s="7"/>
      <c r="E19" s="7"/>
      <c r="F19" s="7"/>
      <c r="G19" s="7"/>
    </row>
    <row r="20" spans="1:7" ht="18">
      <c r="A20" s="9" t="s">
        <v>24</v>
      </c>
      <c r="B20" s="10">
        <v>195700</v>
      </c>
      <c r="C20" s="7"/>
      <c r="D20" s="7"/>
      <c r="E20" s="7"/>
      <c r="F20" s="7"/>
      <c r="G20" s="7"/>
    </row>
    <row r="21" spans="1:7" ht="18">
      <c r="A21" s="9" t="s">
        <v>25</v>
      </c>
      <c r="B21" s="10">
        <v>293840</v>
      </c>
      <c r="C21" s="7"/>
      <c r="D21" s="7"/>
      <c r="E21" s="7"/>
      <c r="F21" s="7"/>
      <c r="G21" s="7"/>
    </row>
    <row r="22" spans="1:7" ht="18">
      <c r="A22" s="9" t="s">
        <v>26</v>
      </c>
      <c r="B22" s="10">
        <v>0</v>
      </c>
      <c r="C22" s="7"/>
      <c r="D22" s="7"/>
      <c r="E22" s="7"/>
      <c r="F22" s="7"/>
      <c r="G22" s="7"/>
    </row>
    <row r="23" spans="1:7" ht="18">
      <c r="A23" s="9" t="s">
        <v>27</v>
      </c>
      <c r="B23" s="10">
        <v>122239</v>
      </c>
      <c r="C23" s="7"/>
      <c r="D23" s="7"/>
      <c r="E23" s="7"/>
      <c r="F23" s="7"/>
      <c r="G23" s="7"/>
    </row>
    <row r="24" spans="1:7" ht="18">
      <c r="A24" s="9" t="s">
        <v>28</v>
      </c>
      <c r="B24" s="10">
        <f>'[3]enero 2016'!B31</f>
        <v>0</v>
      </c>
      <c r="C24" s="7"/>
      <c r="D24" s="7"/>
      <c r="E24" s="7"/>
      <c r="F24" s="7"/>
      <c r="G24" s="7"/>
    </row>
    <row r="25" spans="1:7" ht="18">
      <c r="A25" s="11"/>
      <c r="B25" s="12"/>
      <c r="C25" s="7"/>
      <c r="E25" s="7"/>
      <c r="F25" s="7"/>
      <c r="G25" s="7"/>
    </row>
    <row r="26" spans="1:7" ht="18">
      <c r="A26" s="13" t="s">
        <v>29</v>
      </c>
      <c r="B26" s="14">
        <f t="shared" ref="B26" si="0">SUM(B7:B25)</f>
        <v>8683817</v>
      </c>
      <c r="C26" s="7"/>
      <c r="D26" s="8"/>
      <c r="E26" s="7"/>
      <c r="F26" s="7"/>
      <c r="G26" s="7"/>
    </row>
    <row r="27" spans="1:7">
      <c r="A27" s="1" t="s">
        <v>1</v>
      </c>
      <c r="E27" s="7"/>
      <c r="F27" s="7"/>
      <c r="G27" s="7"/>
    </row>
    <row r="28" spans="1:7">
      <c r="D28" s="8"/>
    </row>
    <row r="29" spans="1:7">
      <c r="B29" s="8"/>
      <c r="D29" s="8"/>
    </row>
    <row r="30" spans="1:7">
      <c r="B30" s="8"/>
    </row>
    <row r="31" spans="1:7">
      <c r="B31" s="8"/>
    </row>
    <row r="32" spans="1:7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8" spans="2:2">
      <c r="B48" s="8"/>
    </row>
  </sheetData>
  <mergeCells count="5">
    <mergeCell ref="A1:B1"/>
    <mergeCell ref="A2:B3"/>
    <mergeCell ref="A4:B4"/>
    <mergeCell ref="A5:A6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PART. FEDERALES</vt:lpstr>
      <vt:lpstr>PART. ISR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SAUL</cp:lastModifiedBy>
  <cp:lastPrinted>2015-10-09T18:01:11Z</cp:lastPrinted>
  <dcterms:created xsi:type="dcterms:W3CDTF">2014-08-21T16:54:56Z</dcterms:created>
  <dcterms:modified xsi:type="dcterms:W3CDTF">2016-05-05T15:49:28Z</dcterms:modified>
</cp:coreProperties>
</file>