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655" windowHeight="9990"/>
  </bookViews>
  <sheets>
    <sheet name="Hoja1" sheetId="1" r:id="rId1"/>
    <sheet name="Hoja2" sheetId="2" r:id="rId2"/>
    <sheet name="Hoja3" sheetId="3" r:id="rId3"/>
  </sheets>
  <calcPr calcId="124519"/>
</workbook>
</file>

<file path=xl/calcChain.xml><?xml version="1.0" encoding="utf-8"?>
<calcChain xmlns="http://schemas.openxmlformats.org/spreadsheetml/2006/main">
  <c r="D105" i="1"/>
  <c r="H19" s="1"/>
  <c r="H18" s="1"/>
  <c r="D98"/>
  <c r="D91"/>
  <c r="D84"/>
  <c r="D77"/>
  <c r="D70"/>
  <c r="F63"/>
  <c r="D63"/>
  <c r="D56"/>
  <c r="G40"/>
  <c r="D40"/>
  <c r="G28"/>
  <c r="G27"/>
  <c r="J26"/>
  <c r="I26"/>
  <c r="H26"/>
  <c r="G26"/>
  <c r="D26"/>
  <c r="H24"/>
  <c r="H22" s="1"/>
  <c r="G23"/>
  <c r="J22"/>
  <c r="I22"/>
  <c r="G22"/>
  <c r="F22"/>
  <c r="E22"/>
  <c r="D22"/>
  <c r="E20"/>
  <c r="D19"/>
  <c r="J18"/>
  <c r="I18"/>
  <c r="G18"/>
  <c r="F18"/>
  <c r="E18"/>
  <c r="D18"/>
  <c r="H17"/>
  <c r="H16"/>
  <c r="H15"/>
  <c r="J14"/>
  <c r="I14"/>
  <c r="H14"/>
  <c r="G14"/>
  <c r="F14"/>
  <c r="E14"/>
  <c r="D14"/>
  <c r="D9" s="1"/>
  <c r="D20" s="1"/>
  <c r="H13"/>
  <c r="H12"/>
  <c r="H11"/>
  <c r="J10"/>
  <c r="J9" s="1"/>
  <c r="J20" s="1"/>
  <c r="I10"/>
  <c r="H10"/>
  <c r="H9" s="1"/>
  <c r="G10"/>
  <c r="F10"/>
  <c r="F9" s="1"/>
  <c r="F20" s="1"/>
  <c r="E10"/>
  <c r="D10"/>
  <c r="I9"/>
  <c r="I20" s="1"/>
  <c r="G9"/>
  <c r="G20" s="1"/>
  <c r="E9"/>
  <c r="H20" l="1"/>
</calcChain>
</file>

<file path=xl/sharedStrings.xml><?xml version="1.0" encoding="utf-8"?>
<sst xmlns="http://schemas.openxmlformats.org/spreadsheetml/2006/main" count="142" uniqueCount="77">
  <si>
    <t>GOBIERNO DEL ESTADO DE SINALOA</t>
  </si>
  <si>
    <t xml:space="preserve">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Se refiere al valor del Bono Cupón Cero que respalda el pago de los créditos asociados al mismo (Activo).
</t>
  </si>
  <si>
    <t>Informe Analítico de la Deuda Pública y Otros Pasivos - LDF</t>
  </si>
  <si>
    <t>Del 1 de enero al 30 de junio de 2018</t>
  </si>
  <si>
    <t>(PESOS)</t>
  </si>
  <si>
    <t>Denominación de la Deuda Pública y Otros Pasivos</t>
  </si>
  <si>
    <t>Saldo al 31 de diciembre de 2017 b/</t>
  </si>
  <si>
    <t>Disposiciones del Periodo</t>
  </si>
  <si>
    <t xml:space="preserve">Amortizaciones del Periodo </t>
  </si>
  <si>
    <t>Revaluaciones, Reclasificaciones y Otros Ajustes</t>
  </si>
  <si>
    <t>Saldo Final del Periodo                          c/</t>
  </si>
  <si>
    <t>Pago de Intereses del Periodo</t>
  </si>
  <si>
    <t>Pago de Comisiones y demás costos asociados durante el Periodo</t>
  </si>
  <si>
    <t>1. Deuda Pública</t>
  </si>
  <si>
    <t>A. Corto Plazo</t>
  </si>
  <si>
    <t>a1) Instituciones de Crédito</t>
  </si>
  <si>
    <t>a2) Títulos y Valores</t>
  </si>
  <si>
    <t>a3) Arrendamientos Financieros</t>
  </si>
  <si>
    <t>B. Largo Plazo   a/</t>
  </si>
  <si>
    <t>b1) Instituciones de Crédito</t>
  </si>
  <si>
    <t>b2) Títulos y Valores</t>
  </si>
  <si>
    <t>b3) Arrendamientos Financieros</t>
  </si>
  <si>
    <t xml:space="preserve">2. Otros Pasivos  </t>
  </si>
  <si>
    <t>3. Total de la Deuda Pública y Otros Pasivos</t>
  </si>
  <si>
    <t>4. Deuda Contingente 1</t>
  </si>
  <si>
    <t>A. Deuda Contingente 1  d/</t>
  </si>
  <si>
    <t>B. Deuda Contingente 2</t>
  </si>
  <si>
    <t>5. Valor de Instrumentos Bono Cupón Cero 2 (Informativo)</t>
  </si>
  <si>
    <t>A. Instrumento Bono Cupón Cero 1</t>
  </si>
  <si>
    <t>B. Instrumento Bono Cupón Cero 2</t>
  </si>
  <si>
    <t>Fuente de Información: Dirección Financiamiento y Fideicomisos.</t>
  </si>
  <si>
    <t>a/ No incluyen dos obligaciones de largo plazo correspondientes al Cupón Cero.</t>
  </si>
  <si>
    <t>b/ La información al 31 de diciembre 2017 corresponde a Cuenta Pública</t>
  </si>
  <si>
    <t>c/ La información al 30 de junio 2018 corresponde a Avance Trimestral</t>
  </si>
  <si>
    <t>d/ Crédito se encuentra en Unidades de Inversión, por esta razón la resta de la amortización del periodo con el saldo al 31 de diciembre de 2017 no corresponde al saldo final del periodo.</t>
  </si>
  <si>
    <t>Nota: El Pago de Comisiones y demás costos asociados durante el periodo: comprende pagos realizados a las agencias calificadoras y pagos de coberturas.</t>
  </si>
  <si>
    <t>Obligaciones a Corto Plazo</t>
  </si>
  <si>
    <t>Monto  Contratado</t>
  </si>
  <si>
    <t>Plazo Pactado (días)</t>
  </si>
  <si>
    <t>Tasa de Interés</t>
  </si>
  <si>
    <t>Comisiones y Costos Relacionados</t>
  </si>
  <si>
    <t>Tasa Efectiva</t>
  </si>
  <si>
    <t>6. Obligaciones a Corto Plazo</t>
  </si>
  <si>
    <t>(Informativo)</t>
  </si>
  <si>
    <t xml:space="preserve">A. Crédito 1 </t>
  </si>
  <si>
    <t>TIIE28 días + 0.40</t>
  </si>
  <si>
    <t>B. Crédito 2</t>
  </si>
  <si>
    <t>TIIE28 días + 0.50</t>
  </si>
  <si>
    <t>C. Crédito 3</t>
  </si>
  <si>
    <t>TIIE28 días + 0.45</t>
  </si>
  <si>
    <t>D. Crédito Revolvente 4</t>
  </si>
  <si>
    <t>E. Crédito  Revolvente 5</t>
  </si>
  <si>
    <t>Notas:</t>
  </si>
  <si>
    <t>1- Las tasas de interes efectivas son las presentadas en la evaluación financiera, derivado del proceso competitivo que se realizo para la adjudicación de cada crédito, en base a la Ley de Disciplina Financiera de las Entidades Federativas y Municipios</t>
  </si>
  <si>
    <t>2- El crédito 4 y 5 son en Cuenta Corriente (revolventes) y la tasa efectiva se calculó, de acuerdo a los Lineamientos de la Metodología para el Cálculo del Menor Costo Financiero y de los Procesos Competitivos de los Financiamientos y Obligaciones a contratar por parte de las Entidades Federativas, los Municipios y sus Entes Públicos, sin considerar la TIIE.</t>
  </si>
  <si>
    <t>Estado de la Situación Financiera 2015</t>
  </si>
  <si>
    <t>Cuenta Publica</t>
  </si>
  <si>
    <t>Otros pasivos</t>
  </si>
  <si>
    <t>= 1 - 2 + 3</t>
  </si>
  <si>
    <t>(1)</t>
  </si>
  <si>
    <t>Pasivo Circulante</t>
  </si>
  <si>
    <t>(2)</t>
  </si>
  <si>
    <t>Porción a Corto Plazo Deuda Publica Interna</t>
  </si>
  <si>
    <t>(3)</t>
  </si>
  <si>
    <t>Pasivos diferidos a largo plazo</t>
  </si>
  <si>
    <t>Estado de la Situación Financiera 2016</t>
  </si>
  <si>
    <t>Estado de la Situación Financiera al 2do T 2017</t>
  </si>
  <si>
    <t>Estado de la Situación Financiera al 3er T 2017</t>
  </si>
  <si>
    <t>Avance Trimestral</t>
  </si>
  <si>
    <t>Estado de la Situación Financiera al 4 to T 2017</t>
  </si>
  <si>
    <t>Estado de la Situación Financiera al 4to t T 2017</t>
  </si>
  <si>
    <t>Cuenta Pública</t>
  </si>
  <si>
    <t>Estado de la Situación Financiera al 1er t T 2018</t>
  </si>
  <si>
    <t>Estado de la Situación Financiera al 2do t T 2018</t>
  </si>
  <si>
    <t>(4)</t>
  </si>
  <si>
    <t>Otras Ctas por pagar a Corto Plazo</t>
  </si>
  <si>
    <t>Se resta el saldo de los creditos de corto plazo, porque en el presente formato lo pide por separado y se resta de otros pasivos</t>
  </si>
</sst>
</file>

<file path=xl/styles.xml><?xml version="1.0" encoding="utf-8"?>
<styleSheet xmlns="http://schemas.openxmlformats.org/spreadsheetml/2006/main">
  <numFmts count="2">
    <numFmt numFmtId="164" formatCode="0.0000"/>
    <numFmt numFmtId="165" formatCode="0.0000%"/>
  </numFmts>
  <fonts count="9">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10"/>
      <color indexed="9"/>
      <name val="Calibri"/>
      <family val="2"/>
    </font>
    <font>
      <sz val="10"/>
      <color indexed="8"/>
      <name val="Calibri"/>
      <family val="2"/>
    </font>
    <font>
      <b/>
      <sz val="11"/>
      <color indexed="8"/>
      <name val="Calibri"/>
      <family val="2"/>
    </font>
    <font>
      <sz val="8"/>
      <color indexed="8"/>
      <name val="Calibri"/>
      <family val="2"/>
    </font>
    <font>
      <sz val="8"/>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bottom/>
      <diagonal/>
    </border>
    <border>
      <left style="medium">
        <color indexed="64"/>
      </left>
      <right style="medium">
        <color indexed="64"/>
      </right>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8"/>
      </left>
      <right style="medium">
        <color indexed="8"/>
      </right>
      <top/>
      <bottom style="medium">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0" fillId="0" borderId="0" xfId="0" applyFont="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0" xfId="0" applyFont="1" applyAlignment="1">
      <alignment horizontal="left"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4" fontId="5" fillId="0" borderId="12" xfId="0" applyNumberFormat="1" applyFont="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4" fontId="3" fillId="0" borderId="12" xfId="0" applyNumberFormat="1" applyFont="1" applyBorder="1" applyAlignment="1">
      <alignment horizontal="center" vertical="center" wrapText="1"/>
    </xf>
    <xf numFmtId="0" fontId="0" fillId="0" borderId="4" xfId="0" applyFont="1" applyBorder="1" applyAlignment="1">
      <alignment vertical="center"/>
    </xf>
    <xf numFmtId="0" fontId="5" fillId="0" borderId="5" xfId="0" applyFont="1" applyBorder="1" applyAlignment="1">
      <alignment horizontal="justify" vertical="center" wrapText="1"/>
    </xf>
    <xf numFmtId="4" fontId="6" fillId="0" borderId="0" xfId="0" applyNumberFormat="1" applyFont="1" applyAlignment="1">
      <alignment vertical="center"/>
    </xf>
    <xf numFmtId="0" fontId="5" fillId="0" borderId="4" xfId="0" applyFont="1" applyBorder="1" applyAlignment="1">
      <alignment horizontal="justify" vertical="center" wrapText="1"/>
    </xf>
    <xf numFmtId="0" fontId="0" fillId="0" borderId="0" xfId="0" applyAlignment="1">
      <alignment vertical="center"/>
    </xf>
    <xf numFmtId="4" fontId="3" fillId="3" borderId="12" xfId="0" applyNumberFormat="1" applyFont="1" applyFill="1" applyBorder="1" applyAlignment="1">
      <alignment horizontal="center" vertical="center" wrapText="1"/>
    </xf>
    <xf numFmtId="4" fontId="3" fillId="4" borderId="12" xfId="0" applyNumberFormat="1" applyFont="1" applyFill="1" applyBorder="1" applyAlignment="1">
      <alignment horizontal="center" vertical="center" wrapText="1"/>
    </xf>
    <xf numFmtId="0" fontId="6" fillId="0" borderId="0" xfId="0" applyFont="1" applyAlignment="1">
      <alignmen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0" xfId="0" applyFont="1" applyBorder="1" applyAlignment="1">
      <alignment horizontal="justify" vertical="center" wrapText="1"/>
    </xf>
    <xf numFmtId="4" fontId="5" fillId="0" borderId="13" xfId="0" applyNumberFormat="1" applyFont="1" applyBorder="1" applyAlignment="1">
      <alignment horizontal="center" vertical="center"/>
    </xf>
    <xf numFmtId="4" fontId="5" fillId="0" borderId="13" xfId="0" applyNumberFormat="1" applyFont="1" applyBorder="1" applyAlignment="1">
      <alignment horizontal="center" vertical="center" wrapText="1"/>
    </xf>
    <xf numFmtId="0" fontId="5" fillId="0" borderId="6" xfId="0" applyFont="1" applyBorder="1" applyAlignment="1">
      <alignment horizontal="justify" vertical="center" wrapText="1"/>
    </xf>
    <xf numFmtId="0" fontId="5" fillId="0" borderId="8" xfId="0" applyFont="1" applyBorder="1" applyAlignment="1">
      <alignment horizontal="justify" vertical="center" wrapText="1"/>
    </xf>
    <xf numFmtId="4" fontId="5" fillId="0" borderId="14" xfId="0" applyNumberFormat="1" applyFont="1" applyBorder="1" applyAlignment="1">
      <alignment horizontal="center" vertical="center" wrapText="1"/>
    </xf>
    <xf numFmtId="0" fontId="7" fillId="0" borderId="0" xfId="0" applyFont="1" applyAlignment="1">
      <alignment horizontal="left" vertical="center"/>
    </xf>
    <xf numFmtId="4" fontId="5" fillId="0" borderId="0" xfId="0" applyNumberFormat="1" applyFont="1" applyBorder="1" applyAlignment="1">
      <alignment horizontal="center" vertical="center" wrapText="1"/>
    </xf>
    <xf numFmtId="0" fontId="0" fillId="0" borderId="0" xfId="0" applyFont="1" applyBorder="1" applyAlignment="1">
      <alignment vertical="center"/>
    </xf>
    <xf numFmtId="0" fontId="7" fillId="0" borderId="0" xfId="0" applyFont="1" applyAlignment="1">
      <alignment horizontal="left" vertical="center"/>
    </xf>
    <xf numFmtId="0" fontId="3" fillId="2" borderId="15" xfId="0" applyFont="1" applyFill="1" applyBorder="1" applyAlignment="1">
      <alignment horizontal="center" vertical="center" wrapText="1"/>
    </xf>
    <xf numFmtId="0" fontId="3" fillId="0" borderId="16" xfId="0" applyFont="1" applyBorder="1" applyAlignment="1">
      <alignment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0" xfId="0" applyFont="1" applyBorder="1" applyAlignment="1">
      <alignment horizontal="justify" vertical="center" wrapText="1"/>
    </xf>
    <xf numFmtId="0" fontId="3" fillId="0" borderId="19" xfId="0" applyFont="1" applyBorder="1" applyAlignment="1">
      <alignment vertical="center" wrapText="1"/>
    </xf>
    <xf numFmtId="4" fontId="3" fillId="0" borderId="20" xfId="0" applyNumberFormat="1" applyFont="1" applyBorder="1" applyAlignment="1">
      <alignment horizontal="justify" vertical="center" wrapText="1"/>
    </xf>
    <xf numFmtId="0" fontId="3" fillId="0" borderId="20" xfId="0" applyFont="1" applyBorder="1" applyAlignment="1">
      <alignment horizontal="justify" vertical="center" wrapText="1"/>
    </xf>
    <xf numFmtId="4" fontId="3" fillId="0" borderId="20" xfId="0" applyNumberFormat="1" applyFont="1" applyBorder="1" applyAlignment="1">
      <alignment horizontal="center" vertical="center" wrapText="1"/>
    </xf>
    <xf numFmtId="0" fontId="3" fillId="0" borderId="21" xfId="0" applyFont="1" applyBorder="1" applyAlignment="1">
      <alignment horizontal="justify" vertical="center" wrapText="1"/>
    </xf>
    <xf numFmtId="0" fontId="5" fillId="0" borderId="19" xfId="0" applyFont="1" applyBorder="1" applyAlignment="1">
      <alignment horizontal="justify" vertical="center" wrapText="1"/>
    </xf>
    <xf numFmtId="4" fontId="5" fillId="0" borderId="12" xfId="0" applyNumberFormat="1" applyFont="1" applyBorder="1" applyAlignment="1">
      <alignment horizontal="right" vertical="center" wrapText="1"/>
    </xf>
    <xf numFmtId="1"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5" fontId="5" fillId="0" borderId="5" xfId="1" applyNumberFormat="1" applyFont="1" applyBorder="1" applyAlignment="1">
      <alignment horizontal="center" vertical="center" wrapText="1"/>
    </xf>
    <xf numFmtId="0" fontId="5" fillId="0" borderId="22" xfId="0" applyFont="1" applyBorder="1" applyAlignment="1">
      <alignment horizontal="justify" vertical="center" wrapText="1"/>
    </xf>
    <xf numFmtId="4" fontId="5" fillId="0" borderId="23" xfId="0" applyNumberFormat="1" applyFont="1" applyBorder="1" applyAlignment="1">
      <alignment horizontal="right" vertical="center" wrapText="1"/>
    </xf>
    <xf numFmtId="1" fontId="5" fillId="0" borderId="23" xfId="0" applyNumberFormat="1" applyFont="1" applyBorder="1" applyAlignment="1">
      <alignment horizontal="center" vertical="center" wrapText="1"/>
    </xf>
    <xf numFmtId="164" fontId="5" fillId="0" borderId="24" xfId="0" applyNumberFormat="1" applyFont="1" applyBorder="1" applyAlignment="1">
      <alignment horizontal="center" vertical="center" wrapText="1"/>
    </xf>
    <xf numFmtId="4" fontId="5" fillId="0" borderId="23" xfId="0" applyNumberFormat="1" applyFont="1" applyBorder="1" applyAlignment="1">
      <alignment horizontal="center" vertical="center" wrapText="1"/>
    </xf>
    <xf numFmtId="165" fontId="5" fillId="0" borderId="8" xfId="1" applyNumberFormat="1" applyFont="1" applyBorder="1"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wrapText="1"/>
    </xf>
    <xf numFmtId="0" fontId="2" fillId="0" borderId="0" xfId="0" applyFont="1" applyAlignment="1">
      <alignment horizontal="center" vertical="center"/>
    </xf>
    <xf numFmtId="4" fontId="5" fillId="0" borderId="0" xfId="0" applyNumberFormat="1" applyFont="1" applyBorder="1" applyAlignment="1">
      <alignment horizontal="center" vertical="center"/>
    </xf>
    <xf numFmtId="49" fontId="0" fillId="0" borderId="0" xfId="0" applyNumberFormat="1" applyFont="1" applyAlignment="1">
      <alignment vertical="center"/>
    </xf>
    <xf numFmtId="0" fontId="0" fillId="0" borderId="25" xfId="0" applyFont="1" applyBorder="1" applyAlignment="1">
      <alignment vertical="center"/>
    </xf>
    <xf numFmtId="4" fontId="5" fillId="0" borderId="25" xfId="0" applyNumberFormat="1" applyFont="1" applyBorder="1" applyAlignment="1">
      <alignment horizontal="center" vertical="center"/>
    </xf>
    <xf numFmtId="49" fontId="0" fillId="0" borderId="0" xfId="0" applyNumberFormat="1" applyFont="1" applyAlignment="1">
      <alignment horizontal="right" vertical="center"/>
    </xf>
    <xf numFmtId="49" fontId="0" fillId="0" borderId="25" xfId="0" applyNumberFormat="1" applyFont="1" applyBorder="1" applyAlignment="1">
      <alignment horizontal="right" vertical="center"/>
    </xf>
    <xf numFmtId="4" fontId="7" fillId="0" borderId="0" xfId="0" applyNumberFormat="1" applyFont="1" applyBorder="1" applyAlignment="1">
      <alignment horizontal="center" vertical="center"/>
    </xf>
    <xf numFmtId="49" fontId="0" fillId="0" borderId="0" xfId="0" applyNumberFormat="1" applyFont="1" applyBorder="1" applyAlignment="1">
      <alignment horizontal="right" vertical="center"/>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2:R109"/>
  <sheetViews>
    <sheetView tabSelected="1" workbookViewId="0">
      <selection activeCell="B4" sqref="B4:J4"/>
    </sheetView>
  </sheetViews>
  <sheetFormatPr baseColWidth="10" defaultRowHeight="15"/>
  <cols>
    <col min="1" max="3" width="11.42578125" style="1"/>
    <col min="4" max="4" width="14.7109375" style="1" bestFit="1" customWidth="1"/>
    <col min="5" max="5" width="19" style="1" customWidth="1"/>
    <col min="6" max="6" width="14.7109375" style="1" bestFit="1" customWidth="1"/>
    <col min="7" max="7" width="11.28515625" style="1" bestFit="1" customWidth="1"/>
    <col min="8" max="8" width="15.7109375" style="1" bestFit="1" customWidth="1"/>
    <col min="9" max="9" width="13.28515625" style="1" bestFit="1" customWidth="1"/>
    <col min="10" max="16384" width="11.42578125" style="1"/>
  </cols>
  <sheetData>
    <row r="2" spans="2:18" ht="15.75" thickBot="1"/>
    <row r="3" spans="2:18">
      <c r="B3" s="2" t="s">
        <v>0</v>
      </c>
      <c r="C3" s="3"/>
      <c r="D3" s="3"/>
      <c r="E3" s="3"/>
      <c r="F3" s="3"/>
      <c r="G3" s="3"/>
      <c r="H3" s="3"/>
      <c r="I3" s="3"/>
      <c r="J3" s="4"/>
      <c r="M3" s="5" t="s">
        <v>1</v>
      </c>
      <c r="N3" s="5"/>
      <c r="O3" s="5"/>
      <c r="P3" s="5"/>
      <c r="Q3" s="5"/>
      <c r="R3" s="5"/>
    </row>
    <row r="4" spans="2:18">
      <c r="B4" s="6" t="s">
        <v>2</v>
      </c>
      <c r="C4" s="7"/>
      <c r="D4" s="7"/>
      <c r="E4" s="7"/>
      <c r="F4" s="7"/>
      <c r="G4" s="7"/>
      <c r="H4" s="7"/>
      <c r="I4" s="7"/>
      <c r="J4" s="8"/>
      <c r="M4" s="5"/>
      <c r="N4" s="5"/>
      <c r="O4" s="5"/>
      <c r="P4" s="5"/>
      <c r="Q4" s="5"/>
      <c r="R4" s="5"/>
    </row>
    <row r="5" spans="2:18">
      <c r="B5" s="6" t="s">
        <v>3</v>
      </c>
      <c r="C5" s="7"/>
      <c r="D5" s="7"/>
      <c r="E5" s="7"/>
      <c r="F5" s="7"/>
      <c r="G5" s="7"/>
      <c r="H5" s="7"/>
      <c r="I5" s="7"/>
      <c r="J5" s="8"/>
      <c r="M5" s="5"/>
      <c r="N5" s="5"/>
      <c r="O5" s="5"/>
      <c r="P5" s="5"/>
      <c r="Q5" s="5"/>
      <c r="R5" s="5"/>
    </row>
    <row r="6" spans="2:18" ht="15.75" thickBot="1">
      <c r="B6" s="9" t="s">
        <v>4</v>
      </c>
      <c r="C6" s="10"/>
      <c r="D6" s="10"/>
      <c r="E6" s="10"/>
      <c r="F6" s="10"/>
      <c r="G6" s="10"/>
      <c r="H6" s="10"/>
      <c r="I6" s="10"/>
      <c r="J6" s="11"/>
      <c r="M6" s="5"/>
      <c r="N6" s="5"/>
      <c r="O6" s="5"/>
      <c r="P6" s="5"/>
      <c r="Q6" s="5"/>
      <c r="R6" s="5"/>
    </row>
    <row r="7" spans="2:18" ht="77.25" thickBot="1">
      <c r="B7" s="12" t="s">
        <v>5</v>
      </c>
      <c r="C7" s="13"/>
      <c r="D7" s="14" t="s">
        <v>6</v>
      </c>
      <c r="E7" s="14" t="s">
        <v>7</v>
      </c>
      <c r="F7" s="14" t="s">
        <v>8</v>
      </c>
      <c r="G7" s="14" t="s">
        <v>9</v>
      </c>
      <c r="H7" s="14" t="s">
        <v>10</v>
      </c>
      <c r="I7" s="14" t="s">
        <v>11</v>
      </c>
      <c r="J7" s="15" t="s">
        <v>12</v>
      </c>
    </row>
    <row r="8" spans="2:18">
      <c r="B8" s="16"/>
      <c r="C8" s="17"/>
      <c r="D8" s="18"/>
      <c r="E8" s="18"/>
      <c r="F8" s="18"/>
      <c r="G8" s="18"/>
      <c r="H8" s="18"/>
      <c r="I8" s="18"/>
      <c r="J8" s="18"/>
    </row>
    <row r="9" spans="2:18">
      <c r="B9" s="19" t="s">
        <v>13</v>
      </c>
      <c r="C9" s="20"/>
      <c r="D9" s="21">
        <f>D10+D14</f>
        <v>4518117943.1999998</v>
      </c>
      <c r="E9" s="21">
        <f t="shared" ref="E9:J9" si="0">E10+E14</f>
        <v>1100000000</v>
      </c>
      <c r="F9" s="21">
        <f t="shared" si="0"/>
        <v>557386150.75999999</v>
      </c>
      <c r="G9" s="21">
        <f t="shared" si="0"/>
        <v>0</v>
      </c>
      <c r="H9" s="21">
        <f t="shared" si="0"/>
        <v>5060731792.4399996</v>
      </c>
      <c r="I9" s="21">
        <f t="shared" si="0"/>
        <v>195092794.55000004</v>
      </c>
      <c r="J9" s="21">
        <f t="shared" si="0"/>
        <v>1979993.5699999998</v>
      </c>
    </row>
    <row r="10" spans="2:18">
      <c r="B10" s="19" t="s">
        <v>14</v>
      </c>
      <c r="C10" s="20"/>
      <c r="D10" s="21">
        <f t="shared" ref="D10:J10" si="1">SUM(D11:D13)</f>
        <v>0</v>
      </c>
      <c r="E10" s="21">
        <f t="shared" si="1"/>
        <v>1100000000</v>
      </c>
      <c r="F10" s="21">
        <f t="shared" si="1"/>
        <v>492500000</v>
      </c>
      <c r="G10" s="21">
        <f t="shared" si="1"/>
        <v>0</v>
      </c>
      <c r="H10" s="21">
        <f t="shared" si="1"/>
        <v>607500000</v>
      </c>
      <c r="I10" s="21">
        <f t="shared" si="1"/>
        <v>2571345.56</v>
      </c>
      <c r="J10" s="21">
        <f t="shared" si="1"/>
        <v>0</v>
      </c>
    </row>
    <row r="11" spans="2:18" ht="38.25">
      <c r="B11" s="22"/>
      <c r="C11" s="23" t="s">
        <v>15</v>
      </c>
      <c r="D11" s="18">
        <v>0</v>
      </c>
      <c r="E11" s="18">
        <v>1100000000</v>
      </c>
      <c r="F11" s="18">
        <v>492500000</v>
      </c>
      <c r="G11" s="18">
        <v>0</v>
      </c>
      <c r="H11" s="18">
        <f>D11+E11-F11+G11</f>
        <v>607500000</v>
      </c>
      <c r="I11" s="18">
        <v>2571345.56</v>
      </c>
      <c r="J11" s="18">
        <v>0</v>
      </c>
      <c r="M11" s="1">
        <v>1</v>
      </c>
    </row>
    <row r="12" spans="2:18" ht="25.5">
      <c r="B12" s="22"/>
      <c r="C12" s="23" t="s">
        <v>16</v>
      </c>
      <c r="D12" s="18">
        <v>0</v>
      </c>
      <c r="E12" s="18">
        <v>0</v>
      </c>
      <c r="F12" s="18">
        <v>0</v>
      </c>
      <c r="G12" s="18">
        <v>0</v>
      </c>
      <c r="H12" s="18">
        <f>D12+E12-F12+G12</f>
        <v>0</v>
      </c>
      <c r="I12" s="18">
        <v>0</v>
      </c>
      <c r="J12" s="18">
        <v>0</v>
      </c>
      <c r="L12" s="24"/>
    </row>
    <row r="13" spans="2:18" ht="51">
      <c r="B13" s="22"/>
      <c r="C13" s="23" t="s">
        <v>17</v>
      </c>
      <c r="D13" s="18">
        <v>0</v>
      </c>
      <c r="E13" s="18">
        <v>0</v>
      </c>
      <c r="F13" s="18">
        <v>0</v>
      </c>
      <c r="G13" s="18">
        <v>0</v>
      </c>
      <c r="H13" s="18">
        <f>D13+E13-F13+G13</f>
        <v>0</v>
      </c>
      <c r="I13" s="18">
        <v>0</v>
      </c>
      <c r="J13" s="18">
        <v>0</v>
      </c>
      <c r="L13" s="24"/>
    </row>
    <row r="14" spans="2:18">
      <c r="B14" s="19" t="s">
        <v>18</v>
      </c>
      <c r="C14" s="20"/>
      <c r="D14" s="21">
        <f>SUM(D15:D17)</f>
        <v>4518117943.1999998</v>
      </c>
      <c r="E14" s="21">
        <f t="shared" ref="E14:J14" si="2">SUM(E15:E17)</f>
        <v>0</v>
      </c>
      <c r="F14" s="21">
        <f>SUM(F15:F17)</f>
        <v>64886150.759999998</v>
      </c>
      <c r="G14" s="21">
        <f t="shared" si="2"/>
        <v>0</v>
      </c>
      <c r="H14" s="21">
        <f t="shared" si="2"/>
        <v>4453231792.4399996</v>
      </c>
      <c r="I14" s="21">
        <f t="shared" si="2"/>
        <v>192521448.99000004</v>
      </c>
      <c r="J14" s="21">
        <f t="shared" si="2"/>
        <v>1979993.5699999998</v>
      </c>
      <c r="L14" s="24"/>
    </row>
    <row r="15" spans="2:18" ht="38.25">
      <c r="B15" s="25"/>
      <c r="C15" s="23" t="s">
        <v>19</v>
      </c>
      <c r="D15" s="18">
        <v>4518117943.1999998</v>
      </c>
      <c r="E15" s="18">
        <v>0</v>
      </c>
      <c r="F15" s="18">
        <v>64886150.759999998</v>
      </c>
      <c r="G15" s="18">
        <v>0</v>
      </c>
      <c r="H15" s="18">
        <f>D15-F15</f>
        <v>4453231792.4399996</v>
      </c>
      <c r="I15" s="18">
        <v>192521448.99000004</v>
      </c>
      <c r="J15" s="18">
        <v>1979993.5699999998</v>
      </c>
      <c r="L15" s="24"/>
      <c r="M15" s="26"/>
    </row>
    <row r="16" spans="2:18" ht="25.5">
      <c r="B16" s="25"/>
      <c r="C16" s="23" t="s">
        <v>20</v>
      </c>
      <c r="D16" s="18"/>
      <c r="E16" s="18">
        <v>0</v>
      </c>
      <c r="F16" s="18">
        <v>0</v>
      </c>
      <c r="G16" s="18">
        <v>0</v>
      </c>
      <c r="H16" s="18">
        <f>D16+E16-F16+G16</f>
        <v>0</v>
      </c>
      <c r="I16" s="18">
        <v>0</v>
      </c>
      <c r="J16" s="18">
        <v>0</v>
      </c>
      <c r="L16" s="24"/>
    </row>
    <row r="17" spans="2:13" ht="51">
      <c r="B17" s="25"/>
      <c r="C17" s="23" t="s">
        <v>21</v>
      </c>
      <c r="D17" s="18">
        <v>0</v>
      </c>
      <c r="E17" s="18">
        <v>0</v>
      </c>
      <c r="F17" s="18">
        <v>0</v>
      </c>
      <c r="G17" s="18">
        <v>0</v>
      </c>
      <c r="H17" s="18">
        <f>D17+E17-F17+G17</f>
        <v>0</v>
      </c>
      <c r="I17" s="18">
        <v>0</v>
      </c>
      <c r="J17" s="18">
        <v>0</v>
      </c>
      <c r="L17" s="24"/>
    </row>
    <row r="18" spans="2:13">
      <c r="B18" s="19" t="s">
        <v>22</v>
      </c>
      <c r="C18" s="20"/>
      <c r="D18" s="27">
        <f>+D19</f>
        <v>4509358144.1700001</v>
      </c>
      <c r="E18" s="27">
        <f t="shared" ref="E18:J18" si="3">E19</f>
        <v>0</v>
      </c>
      <c r="F18" s="27">
        <f t="shared" si="3"/>
        <v>0</v>
      </c>
      <c r="G18" s="27">
        <f t="shared" si="3"/>
        <v>0</v>
      </c>
      <c r="H18" s="27">
        <f>+H19</f>
        <v>8345177740.6300011</v>
      </c>
      <c r="I18" s="27">
        <f t="shared" si="3"/>
        <v>0</v>
      </c>
      <c r="J18" s="27">
        <f t="shared" si="3"/>
        <v>0</v>
      </c>
      <c r="L18" s="24"/>
    </row>
    <row r="19" spans="2:13">
      <c r="B19" s="25"/>
      <c r="C19" s="23"/>
      <c r="D19" s="27">
        <f>$D$91</f>
        <v>4509358144.1700001</v>
      </c>
      <c r="E19" s="18">
        <v>0</v>
      </c>
      <c r="F19" s="18">
        <v>0</v>
      </c>
      <c r="G19" s="18">
        <v>0</v>
      </c>
      <c r="H19" s="28">
        <f>$D$105</f>
        <v>8345177740.6300011</v>
      </c>
      <c r="I19" s="18">
        <v>0</v>
      </c>
      <c r="J19" s="18">
        <v>0</v>
      </c>
      <c r="L19" s="24"/>
    </row>
    <row r="20" spans="2:13" s="29" customFormat="1">
      <c r="B20" s="30" t="s">
        <v>23</v>
      </c>
      <c r="C20" s="31"/>
      <c r="D20" s="21">
        <f>D9+D18</f>
        <v>9027476087.3699989</v>
      </c>
      <c r="E20" s="21">
        <f t="shared" ref="E20:J20" si="4">E9+E18</f>
        <v>1100000000</v>
      </c>
      <c r="F20" s="21">
        <f t="shared" si="4"/>
        <v>557386150.75999999</v>
      </c>
      <c r="G20" s="21">
        <f>G9+G18</f>
        <v>0</v>
      </c>
      <c r="H20" s="21">
        <f>H9+H18</f>
        <v>13405909533.07</v>
      </c>
      <c r="I20" s="21">
        <f>I9+I18</f>
        <v>195092794.55000004</v>
      </c>
      <c r="J20" s="21">
        <f t="shared" si="4"/>
        <v>1979993.5699999998</v>
      </c>
      <c r="L20" s="24"/>
    </row>
    <row r="21" spans="2:13">
      <c r="B21" s="16"/>
      <c r="C21" s="17"/>
      <c r="D21" s="18"/>
      <c r="E21" s="18"/>
      <c r="F21" s="18"/>
      <c r="G21" s="18"/>
      <c r="H21" s="18"/>
      <c r="I21" s="18"/>
      <c r="J21" s="18"/>
      <c r="L21" s="24"/>
    </row>
    <row r="22" spans="2:13" s="29" customFormat="1">
      <c r="B22" s="30" t="s">
        <v>24</v>
      </c>
      <c r="C22" s="31"/>
      <c r="D22" s="21">
        <f t="shared" ref="D22:J22" si="5">SUM(D23:D24)</f>
        <v>814958820.80999994</v>
      </c>
      <c r="E22" s="21">
        <f t="shared" si="5"/>
        <v>0</v>
      </c>
      <c r="F22" s="21">
        <f t="shared" si="5"/>
        <v>19231006.179488301</v>
      </c>
      <c r="G22" s="21">
        <f t="shared" si="5"/>
        <v>-345383.17948830128</v>
      </c>
      <c r="H22" s="21">
        <f t="shared" si="5"/>
        <v>796073197.80999994</v>
      </c>
      <c r="I22" s="21">
        <f t="shared" si="5"/>
        <v>35060190.364649229</v>
      </c>
      <c r="J22" s="21">
        <f t="shared" si="5"/>
        <v>0</v>
      </c>
      <c r="L22" s="24"/>
    </row>
    <row r="23" spans="2:13">
      <c r="B23" s="16" t="s">
        <v>25</v>
      </c>
      <c r="C23" s="32"/>
      <c r="D23" s="33">
        <v>18885623</v>
      </c>
      <c r="E23" s="18">
        <v>0</v>
      </c>
      <c r="F23" s="18">
        <v>19231006.179488301</v>
      </c>
      <c r="G23" s="18">
        <f>D23-F23-H23</f>
        <v>-345383.17948830128</v>
      </c>
      <c r="H23" s="18">
        <v>0</v>
      </c>
      <c r="I23" s="18">
        <v>165692.75464922999</v>
      </c>
      <c r="J23" s="18">
        <v>0</v>
      </c>
      <c r="L23" s="24"/>
    </row>
    <row r="24" spans="2:13">
      <c r="B24" s="16" t="s">
        <v>26</v>
      </c>
      <c r="C24" s="32"/>
      <c r="D24" s="34">
        <v>796073197.80999994</v>
      </c>
      <c r="E24" s="18">
        <v>0</v>
      </c>
      <c r="F24" s="18">
        <v>0</v>
      </c>
      <c r="G24" s="18">
        <v>0</v>
      </c>
      <c r="H24" s="18">
        <f>D24+E24-F24+G24</f>
        <v>796073197.80999994</v>
      </c>
      <c r="I24" s="18">
        <v>34894497.609999999</v>
      </c>
      <c r="J24" s="18">
        <v>0</v>
      </c>
      <c r="L24" s="24"/>
    </row>
    <row r="25" spans="2:13">
      <c r="B25" s="16"/>
      <c r="C25" s="32"/>
      <c r="D25" s="34"/>
      <c r="E25" s="18"/>
      <c r="F25" s="18"/>
      <c r="G25" s="18"/>
      <c r="H25" s="18"/>
      <c r="I25" s="18"/>
      <c r="J25" s="18"/>
      <c r="L25" s="24"/>
    </row>
    <row r="26" spans="2:13" s="29" customFormat="1">
      <c r="B26" s="30" t="s">
        <v>27</v>
      </c>
      <c r="C26" s="31"/>
      <c r="D26" s="21">
        <f>SUM(D27:D28)</f>
        <v>421594095.77811992</v>
      </c>
      <c r="E26" s="21"/>
      <c r="F26" s="21"/>
      <c r="G26" s="21">
        <f>SUM(G27:G28)</f>
        <v>6523650.4773902148</v>
      </c>
      <c r="H26" s="21">
        <f>SUM(H27:H28)</f>
        <v>415070445.30072975</v>
      </c>
      <c r="I26" s="21">
        <f>SUM(I27:I28)</f>
        <v>24634094</v>
      </c>
      <c r="J26" s="21">
        <f>SUM(J27:J28)</f>
        <v>0</v>
      </c>
      <c r="L26" s="24"/>
    </row>
    <row r="27" spans="2:13">
      <c r="B27" s="16" t="s">
        <v>28</v>
      </c>
      <c r="C27" s="17"/>
      <c r="D27" s="18">
        <v>353239029.61488295</v>
      </c>
      <c r="E27" s="18"/>
      <c r="F27" s="18"/>
      <c r="G27" s="18">
        <f>D27-H27</f>
        <v>5519342.7396070957</v>
      </c>
      <c r="H27" s="18">
        <v>347719686.87527585</v>
      </c>
      <c r="I27" s="18">
        <v>20707013.859999999</v>
      </c>
      <c r="J27" s="18">
        <v>0</v>
      </c>
      <c r="L27" s="24"/>
    </row>
    <row r="28" spans="2:13">
      <c r="B28" s="16" t="s">
        <v>29</v>
      </c>
      <c r="C28" s="17"/>
      <c r="D28" s="18">
        <v>68355066.163236991</v>
      </c>
      <c r="E28" s="18"/>
      <c r="F28" s="18"/>
      <c r="G28" s="18">
        <f>D28-H28</f>
        <v>1004307.7377831191</v>
      </c>
      <c r="H28" s="18">
        <v>67350758.425453871</v>
      </c>
      <c r="I28" s="18">
        <v>3927080.14</v>
      </c>
      <c r="J28" s="18">
        <v>0</v>
      </c>
      <c r="L28" s="24"/>
    </row>
    <row r="29" spans="2:13" ht="15.75" thickBot="1">
      <c r="B29" s="35"/>
      <c r="C29" s="36"/>
      <c r="D29" s="37"/>
      <c r="E29" s="37"/>
      <c r="F29" s="37"/>
      <c r="G29" s="37"/>
      <c r="H29" s="37"/>
      <c r="I29" s="37"/>
      <c r="J29" s="37"/>
      <c r="L29" s="24"/>
    </row>
    <row r="30" spans="2:13">
      <c r="B30" s="38" t="s">
        <v>30</v>
      </c>
      <c r="C30" s="38"/>
      <c r="D30" s="38"/>
      <c r="E30" s="38"/>
      <c r="F30" s="38"/>
      <c r="G30" s="38"/>
      <c r="H30" s="38"/>
      <c r="I30" s="38"/>
      <c r="J30" s="38"/>
      <c r="L30" s="39"/>
      <c r="M30" s="40"/>
    </row>
    <row r="31" spans="2:13">
      <c r="B31" s="38" t="s">
        <v>31</v>
      </c>
      <c r="C31" s="38"/>
      <c r="D31" s="38"/>
      <c r="E31" s="38"/>
      <c r="F31" s="38"/>
      <c r="G31" s="38"/>
      <c r="H31" s="38"/>
      <c r="I31" s="38"/>
      <c r="J31" s="38"/>
    </row>
    <row r="32" spans="2:13">
      <c r="B32" s="38" t="s">
        <v>32</v>
      </c>
      <c r="C32" s="38"/>
      <c r="D32" s="38"/>
      <c r="E32" s="38"/>
      <c r="F32" s="38"/>
      <c r="G32" s="38"/>
      <c r="H32" s="38"/>
      <c r="I32" s="38"/>
      <c r="J32" s="38"/>
    </row>
    <row r="33" spans="2:18">
      <c r="B33" s="38" t="s">
        <v>33</v>
      </c>
      <c r="C33" s="38"/>
      <c r="D33" s="38"/>
      <c r="E33" s="38"/>
      <c r="F33" s="38"/>
      <c r="G33" s="38"/>
      <c r="H33" s="38"/>
      <c r="I33" s="38"/>
      <c r="J33" s="38"/>
    </row>
    <row r="34" spans="2:18">
      <c r="B34" s="38" t="s">
        <v>34</v>
      </c>
      <c r="C34" s="38"/>
      <c r="D34" s="38"/>
      <c r="E34" s="38"/>
      <c r="F34" s="38"/>
      <c r="G34" s="38"/>
      <c r="H34" s="38"/>
      <c r="I34" s="38"/>
      <c r="J34" s="38"/>
    </row>
    <row r="35" spans="2:18">
      <c r="B35" s="38" t="s">
        <v>35</v>
      </c>
      <c r="C35" s="38"/>
      <c r="D35" s="38"/>
      <c r="E35" s="38"/>
      <c r="F35" s="38"/>
      <c r="G35" s="38"/>
      <c r="H35" s="38"/>
      <c r="I35" s="38"/>
      <c r="J35" s="38"/>
    </row>
    <row r="36" spans="2:18">
      <c r="B36" s="38"/>
      <c r="C36" s="38"/>
      <c r="D36" s="38"/>
      <c r="E36" s="38"/>
      <c r="F36" s="38"/>
      <c r="G36" s="38"/>
      <c r="H36" s="38"/>
      <c r="I36" s="38"/>
      <c r="J36" s="38"/>
    </row>
    <row r="37" spans="2:18" ht="15.75" thickBot="1">
      <c r="B37" s="41"/>
      <c r="C37" s="41"/>
      <c r="D37" s="41"/>
      <c r="E37" s="41"/>
      <c r="F37" s="41"/>
      <c r="G37" s="41"/>
      <c r="H37" s="41"/>
      <c r="I37" s="41"/>
      <c r="J37" s="41"/>
    </row>
    <row r="38" spans="2:18" ht="39" thickBot="1">
      <c r="C38" s="42" t="s">
        <v>36</v>
      </c>
      <c r="D38" s="42" t="s">
        <v>37</v>
      </c>
      <c r="E38" s="42" t="s">
        <v>38</v>
      </c>
      <c r="F38" s="42" t="s">
        <v>39</v>
      </c>
      <c r="G38" s="42" t="s">
        <v>40</v>
      </c>
      <c r="H38" s="42" t="s">
        <v>41</v>
      </c>
    </row>
    <row r="39" spans="2:18" ht="38.25">
      <c r="C39" s="43" t="s">
        <v>42</v>
      </c>
      <c r="D39" s="44"/>
      <c r="E39" s="44"/>
      <c r="F39" s="44"/>
      <c r="G39" s="44"/>
      <c r="H39" s="45"/>
      <c r="M39" s="46"/>
      <c r="N39" s="46"/>
      <c r="O39" s="46"/>
      <c r="P39" s="46"/>
      <c r="Q39" s="46"/>
      <c r="R39" s="46"/>
    </row>
    <row r="40" spans="2:18">
      <c r="C40" s="47" t="s">
        <v>43</v>
      </c>
      <c r="D40" s="48">
        <f>SUM(D41:D45)</f>
        <v>1100000000</v>
      </c>
      <c r="E40" s="49"/>
      <c r="F40" s="49"/>
      <c r="G40" s="50">
        <f>SUM(G41:G45)</f>
        <v>0</v>
      </c>
      <c r="H40" s="51"/>
      <c r="M40" s="46"/>
      <c r="N40" s="46"/>
      <c r="O40" s="46"/>
      <c r="P40" s="46"/>
      <c r="Q40" s="46"/>
      <c r="R40" s="46"/>
    </row>
    <row r="41" spans="2:18" ht="25.5">
      <c r="C41" s="52" t="s">
        <v>44</v>
      </c>
      <c r="D41" s="53">
        <v>300000000</v>
      </c>
      <c r="E41" s="54">
        <v>234</v>
      </c>
      <c r="F41" s="55" t="s">
        <v>45</v>
      </c>
      <c r="G41" s="18">
        <v>0</v>
      </c>
      <c r="H41" s="56">
        <v>8.2699999999999996E-2</v>
      </c>
      <c r="M41" s="46"/>
      <c r="N41" s="46"/>
      <c r="O41" s="46"/>
      <c r="P41" s="46"/>
      <c r="Q41" s="46"/>
      <c r="R41" s="46"/>
    </row>
    <row r="42" spans="2:18" ht="25.5">
      <c r="C42" s="52" t="s">
        <v>46</v>
      </c>
      <c r="D42" s="53">
        <v>300000000</v>
      </c>
      <c r="E42" s="54">
        <v>228</v>
      </c>
      <c r="F42" s="55" t="s">
        <v>47</v>
      </c>
      <c r="G42" s="18">
        <v>0</v>
      </c>
      <c r="H42" s="56">
        <v>8.1699999999999995E-2</v>
      </c>
      <c r="M42" s="46"/>
      <c r="N42" s="46"/>
      <c r="O42" s="46"/>
      <c r="P42" s="46"/>
      <c r="Q42" s="46"/>
      <c r="R42" s="46"/>
    </row>
    <row r="43" spans="2:18" ht="25.5">
      <c r="C43" s="52" t="s">
        <v>48</v>
      </c>
      <c r="D43" s="53">
        <v>100000000</v>
      </c>
      <c r="E43" s="54">
        <v>210</v>
      </c>
      <c r="F43" s="55" t="s">
        <v>49</v>
      </c>
      <c r="G43" s="18">
        <v>0</v>
      </c>
      <c r="H43" s="56">
        <v>8.1000000000000003E-2</v>
      </c>
      <c r="M43" s="46"/>
      <c r="N43" s="46"/>
      <c r="O43" s="46"/>
      <c r="P43" s="46"/>
      <c r="Q43" s="46"/>
      <c r="R43" s="46"/>
    </row>
    <row r="44" spans="2:18" ht="25.5">
      <c r="C44" s="52" t="s">
        <v>50</v>
      </c>
      <c r="D44" s="53">
        <v>200000000</v>
      </c>
      <c r="E44" s="54">
        <v>365</v>
      </c>
      <c r="F44" s="55" t="s">
        <v>45</v>
      </c>
      <c r="G44" s="18">
        <v>0</v>
      </c>
      <c r="H44" s="56">
        <v>4.0559999999999997E-3</v>
      </c>
      <c r="M44" s="46"/>
      <c r="N44" s="46"/>
      <c r="O44" s="46"/>
      <c r="P44" s="46"/>
      <c r="Q44" s="46"/>
      <c r="R44" s="46"/>
    </row>
    <row r="45" spans="2:18" ht="26.25" thickBot="1">
      <c r="C45" s="57" t="s">
        <v>51</v>
      </c>
      <c r="D45" s="58">
        <v>200000000</v>
      </c>
      <c r="E45" s="59">
        <v>365</v>
      </c>
      <c r="F45" s="60" t="s">
        <v>45</v>
      </c>
      <c r="G45" s="61">
        <v>0</v>
      </c>
      <c r="H45" s="62">
        <v>4.0559999999999997E-3</v>
      </c>
      <c r="M45" s="46"/>
      <c r="N45" s="46"/>
      <c r="O45" s="46"/>
      <c r="P45" s="46"/>
      <c r="Q45" s="46"/>
      <c r="R45" s="46"/>
    </row>
    <row r="46" spans="2:18">
      <c r="C46" s="63" t="s">
        <v>30</v>
      </c>
      <c r="D46" s="63"/>
      <c r="E46" s="63"/>
      <c r="F46" s="63"/>
      <c r="G46" s="63"/>
      <c r="H46" s="63"/>
      <c r="I46" s="63"/>
      <c r="J46" s="63"/>
      <c r="K46" s="63"/>
      <c r="M46" s="46"/>
      <c r="N46" s="46"/>
      <c r="O46" s="46"/>
      <c r="P46" s="46"/>
      <c r="Q46" s="46"/>
      <c r="R46" s="46"/>
    </row>
    <row r="47" spans="2:18">
      <c r="C47" s="63" t="s">
        <v>52</v>
      </c>
      <c r="D47" s="63"/>
      <c r="E47" s="63"/>
      <c r="F47" s="63"/>
      <c r="G47" s="63"/>
      <c r="H47" s="63"/>
      <c r="I47" s="63"/>
      <c r="J47" s="63"/>
      <c r="K47" s="63"/>
      <c r="M47" s="46"/>
      <c r="N47" s="46"/>
      <c r="O47" s="46"/>
      <c r="P47" s="46"/>
      <c r="Q47" s="46"/>
      <c r="R47" s="46"/>
    </row>
    <row r="48" spans="2:18">
      <c r="C48" s="64" t="s">
        <v>53</v>
      </c>
      <c r="D48" s="64"/>
      <c r="E48" s="64"/>
      <c r="F48" s="64"/>
      <c r="G48" s="64"/>
      <c r="H48" s="64"/>
      <c r="M48" s="46"/>
      <c r="N48" s="46"/>
      <c r="O48" s="46"/>
      <c r="P48" s="46"/>
      <c r="Q48" s="46"/>
      <c r="R48" s="46"/>
    </row>
    <row r="49" spans="2:18">
      <c r="C49" s="64" t="s">
        <v>54</v>
      </c>
      <c r="D49" s="64"/>
      <c r="E49" s="64"/>
      <c r="F49" s="64"/>
      <c r="G49" s="64"/>
      <c r="H49" s="64"/>
      <c r="M49" s="46"/>
      <c r="N49" s="46"/>
      <c r="O49" s="46"/>
      <c r="P49" s="46"/>
      <c r="Q49" s="46"/>
      <c r="R49" s="46"/>
    </row>
    <row r="50" spans="2:18">
      <c r="M50" s="46"/>
      <c r="N50" s="46"/>
      <c r="O50" s="46"/>
      <c r="P50" s="46"/>
      <c r="Q50" s="46"/>
      <c r="R50" s="46"/>
    </row>
    <row r="51" spans="2:18">
      <c r="M51" s="46"/>
      <c r="N51" s="46"/>
      <c r="O51" s="46"/>
      <c r="P51" s="46"/>
      <c r="Q51" s="46"/>
      <c r="R51" s="46"/>
    </row>
    <row r="52" spans="2:18">
      <c r="M52" s="46"/>
      <c r="N52" s="46"/>
      <c r="O52" s="46"/>
      <c r="P52" s="46"/>
      <c r="Q52" s="46"/>
      <c r="R52" s="46"/>
    </row>
    <row r="53" spans="2:18">
      <c r="M53" s="46"/>
      <c r="N53" s="46"/>
      <c r="O53" s="46"/>
      <c r="P53" s="46"/>
      <c r="Q53" s="46"/>
      <c r="R53" s="46"/>
    </row>
    <row r="54" spans="2:18">
      <c r="C54" s="65" t="s">
        <v>55</v>
      </c>
      <c r="D54" s="65"/>
      <c r="E54" s="66" t="s">
        <v>56</v>
      </c>
      <c r="F54" s="67"/>
      <c r="G54" s="67"/>
      <c r="H54" s="67"/>
      <c r="M54" s="46"/>
      <c r="N54" s="46"/>
      <c r="O54" s="46"/>
      <c r="P54" s="46"/>
      <c r="Q54" s="46"/>
      <c r="R54" s="46"/>
    </row>
    <row r="55" spans="2:18">
      <c r="C55" s="1" t="s">
        <v>57</v>
      </c>
      <c r="D55" s="67" t="s">
        <v>58</v>
      </c>
      <c r="M55" s="46"/>
      <c r="N55" s="46"/>
      <c r="O55" s="46"/>
      <c r="P55" s="46"/>
      <c r="Q55" s="46"/>
      <c r="R55" s="46"/>
    </row>
    <row r="56" spans="2:18">
      <c r="B56" s="68"/>
      <c r="C56" s="68"/>
      <c r="D56" s="69">
        <f>D57-D58+D59</f>
        <v>3400672800.1300001</v>
      </c>
      <c r="F56" s="66"/>
      <c r="G56" s="66"/>
      <c r="H56" s="40"/>
      <c r="M56" s="46"/>
      <c r="N56" s="46"/>
      <c r="O56" s="46"/>
      <c r="P56" s="46"/>
      <c r="Q56" s="46"/>
      <c r="R56" s="46"/>
    </row>
    <row r="57" spans="2:18">
      <c r="B57" s="70" t="s">
        <v>59</v>
      </c>
      <c r="C57" s="67" t="s">
        <v>60</v>
      </c>
      <c r="D57" s="66">
        <v>3518970845.0300002</v>
      </c>
      <c r="E57" s="66"/>
      <c r="F57" s="66"/>
      <c r="G57" s="66"/>
      <c r="H57" s="40"/>
      <c r="M57" s="46"/>
      <c r="N57" s="46"/>
      <c r="O57" s="46"/>
      <c r="P57" s="46"/>
      <c r="Q57" s="46"/>
      <c r="R57" s="46"/>
    </row>
    <row r="58" spans="2:18">
      <c r="B58" s="70" t="s">
        <v>61</v>
      </c>
      <c r="C58" s="67" t="s">
        <v>62</v>
      </c>
      <c r="D58" s="66">
        <v>118372159.11</v>
      </c>
      <c r="E58" s="66"/>
      <c r="F58" s="66"/>
      <c r="G58" s="66"/>
      <c r="H58" s="40"/>
      <c r="M58" s="46"/>
      <c r="N58" s="46"/>
      <c r="O58" s="46"/>
      <c r="P58" s="46"/>
      <c r="Q58" s="46"/>
      <c r="R58" s="46"/>
    </row>
    <row r="59" spans="2:18">
      <c r="B59" s="71" t="s">
        <v>63</v>
      </c>
      <c r="C59" s="68" t="s">
        <v>64</v>
      </c>
      <c r="D59" s="69">
        <v>74114.210000000006</v>
      </c>
      <c r="E59" s="66"/>
      <c r="F59" s="66"/>
      <c r="G59" s="66"/>
      <c r="H59" s="40"/>
      <c r="M59" s="46"/>
      <c r="N59" s="46"/>
      <c r="O59" s="46"/>
      <c r="P59" s="46"/>
      <c r="Q59" s="46"/>
      <c r="R59" s="46"/>
    </row>
    <row r="60" spans="2:18">
      <c r="D60" s="66"/>
      <c r="E60" s="66"/>
      <c r="F60" s="66"/>
      <c r="G60" s="66"/>
      <c r="H60" s="40"/>
      <c r="M60" s="46"/>
      <c r="N60" s="46"/>
      <c r="O60" s="46"/>
      <c r="P60" s="46"/>
      <c r="Q60" s="46"/>
      <c r="R60" s="46"/>
    </row>
    <row r="61" spans="2:18">
      <c r="C61" s="65" t="s">
        <v>65</v>
      </c>
      <c r="D61" s="65"/>
      <c r="E61" s="66" t="s">
        <v>56</v>
      </c>
      <c r="F61" s="66"/>
      <c r="G61" s="66"/>
      <c r="H61" s="40"/>
      <c r="M61" s="46"/>
      <c r="N61" s="46"/>
      <c r="O61" s="46"/>
      <c r="P61" s="46"/>
      <c r="Q61" s="46"/>
      <c r="R61" s="46"/>
    </row>
    <row r="62" spans="2:18">
      <c r="C62" s="1" t="s">
        <v>57</v>
      </c>
      <c r="D62" s="67" t="s">
        <v>58</v>
      </c>
      <c r="E62" s="66"/>
      <c r="F62" s="66"/>
      <c r="G62" s="66"/>
      <c r="H62" s="40"/>
      <c r="M62" s="46"/>
      <c r="N62" s="46"/>
      <c r="O62" s="46"/>
      <c r="P62" s="46"/>
      <c r="Q62" s="46"/>
      <c r="R62" s="46"/>
    </row>
    <row r="63" spans="2:18">
      <c r="B63" s="68"/>
      <c r="C63" s="68"/>
      <c r="D63" s="69">
        <f>D64-D65+D66</f>
        <v>5090788781.3999996</v>
      </c>
      <c r="E63" s="72"/>
      <c r="F63" s="69">
        <f>F64-F65+F66</f>
        <v>5090788781.3999805</v>
      </c>
      <c r="G63" s="66"/>
      <c r="H63" s="40"/>
      <c r="M63" s="46"/>
      <c r="N63" s="46"/>
      <c r="O63" s="46"/>
      <c r="P63" s="46"/>
      <c r="Q63" s="46"/>
      <c r="R63" s="46"/>
    </row>
    <row r="64" spans="2:18">
      <c r="B64" s="70" t="s">
        <v>59</v>
      </c>
      <c r="C64" s="67" t="s">
        <v>60</v>
      </c>
      <c r="D64" s="66">
        <v>5215096702.1499996</v>
      </c>
      <c r="E64" s="66"/>
      <c r="F64" s="66">
        <v>5215096702.1499805</v>
      </c>
      <c r="G64" s="66"/>
      <c r="H64" s="40"/>
      <c r="M64" s="46"/>
      <c r="N64" s="46"/>
      <c r="O64" s="46"/>
      <c r="P64" s="46"/>
      <c r="Q64" s="46"/>
      <c r="R64" s="46"/>
    </row>
    <row r="65" spans="2:18">
      <c r="B65" s="70" t="s">
        <v>61</v>
      </c>
      <c r="C65" s="67" t="s">
        <v>62</v>
      </c>
      <c r="D65" s="66">
        <v>124318436.84999999</v>
      </c>
      <c r="E65" s="66"/>
      <c r="F65" s="66">
        <v>124318436.85000002</v>
      </c>
      <c r="G65" s="66"/>
      <c r="H65" s="40"/>
      <c r="M65" s="46"/>
      <c r="N65" s="46"/>
      <c r="O65" s="46"/>
      <c r="P65" s="46"/>
      <c r="Q65" s="46"/>
      <c r="R65" s="46"/>
    </row>
    <row r="66" spans="2:18">
      <c r="B66" s="71" t="s">
        <v>63</v>
      </c>
      <c r="C66" s="68" t="s">
        <v>64</v>
      </c>
      <c r="D66" s="69">
        <v>10516.1</v>
      </c>
      <c r="E66" s="66"/>
      <c r="F66" s="69">
        <v>10516.1</v>
      </c>
      <c r="G66" s="66"/>
      <c r="H66" s="40"/>
      <c r="M66" s="46"/>
      <c r="N66" s="46"/>
      <c r="O66" s="46"/>
      <c r="P66" s="46"/>
      <c r="Q66" s="46"/>
      <c r="R66" s="46"/>
    </row>
    <row r="67" spans="2:18">
      <c r="D67" s="66"/>
      <c r="E67" s="66"/>
      <c r="F67" s="66"/>
      <c r="G67" s="66"/>
      <c r="H67" s="40"/>
      <c r="M67" s="46"/>
      <c r="N67" s="46"/>
      <c r="O67" s="46"/>
      <c r="P67" s="46"/>
      <c r="Q67" s="46"/>
      <c r="R67" s="46"/>
    </row>
    <row r="68" spans="2:18">
      <c r="C68" s="65" t="s">
        <v>66</v>
      </c>
      <c r="D68" s="65"/>
      <c r="E68" s="66" t="s">
        <v>56</v>
      </c>
      <c r="F68" s="66"/>
      <c r="G68" s="66"/>
      <c r="H68" s="40"/>
      <c r="M68" s="46"/>
      <c r="N68" s="46"/>
      <c r="O68" s="46"/>
      <c r="P68" s="46"/>
      <c r="Q68" s="46"/>
      <c r="R68" s="46"/>
    </row>
    <row r="69" spans="2:18">
      <c r="C69" s="1" t="s">
        <v>57</v>
      </c>
      <c r="D69" s="67" t="s">
        <v>58</v>
      </c>
      <c r="E69" s="66"/>
      <c r="F69" s="40"/>
      <c r="G69" s="40"/>
      <c r="H69" s="40"/>
      <c r="M69" s="46"/>
      <c r="N69" s="46"/>
      <c r="O69" s="46"/>
      <c r="P69" s="46"/>
      <c r="Q69" s="46"/>
      <c r="R69" s="46"/>
    </row>
    <row r="70" spans="2:18">
      <c r="B70" s="68"/>
      <c r="C70" s="68"/>
      <c r="D70" s="69">
        <f>D71-D72+D73</f>
        <v>5278857028.3200006</v>
      </c>
      <c r="E70" s="72"/>
      <c r="M70" s="46"/>
      <c r="N70" s="46"/>
      <c r="O70" s="46"/>
      <c r="P70" s="46"/>
      <c r="Q70" s="46"/>
      <c r="R70" s="46"/>
    </row>
    <row r="71" spans="2:18">
      <c r="B71" s="70" t="s">
        <v>59</v>
      </c>
      <c r="C71" s="67" t="s">
        <v>60</v>
      </c>
      <c r="D71" s="66">
        <v>5342897635.0500002</v>
      </c>
      <c r="E71" s="66"/>
      <c r="M71" s="46"/>
      <c r="N71" s="46"/>
      <c r="O71" s="46"/>
      <c r="P71" s="46"/>
      <c r="Q71" s="46"/>
      <c r="R71" s="46"/>
    </row>
    <row r="72" spans="2:18">
      <c r="B72" s="70" t="s">
        <v>61</v>
      </c>
      <c r="C72" s="67" t="s">
        <v>62</v>
      </c>
      <c r="D72" s="66">
        <v>64051122.829999998</v>
      </c>
      <c r="E72" s="66"/>
      <c r="M72" s="46"/>
      <c r="N72" s="46"/>
      <c r="O72" s="46"/>
      <c r="P72" s="46"/>
      <c r="Q72" s="46"/>
      <c r="R72" s="46"/>
    </row>
    <row r="73" spans="2:18">
      <c r="B73" s="71" t="s">
        <v>63</v>
      </c>
      <c r="C73" s="68" t="s">
        <v>64</v>
      </c>
      <c r="D73" s="69">
        <v>10516.1</v>
      </c>
      <c r="E73" s="66"/>
      <c r="M73" s="46"/>
      <c r="N73" s="46"/>
      <c r="O73" s="46"/>
      <c r="P73" s="46"/>
      <c r="Q73" s="46"/>
      <c r="R73" s="46"/>
    </row>
    <row r="74" spans="2:18">
      <c r="M74" s="46"/>
      <c r="N74" s="46"/>
      <c r="O74" s="46"/>
      <c r="P74" s="46"/>
      <c r="Q74" s="46"/>
      <c r="R74" s="46"/>
    </row>
    <row r="75" spans="2:18">
      <c r="C75" s="65" t="s">
        <v>67</v>
      </c>
      <c r="D75" s="65"/>
      <c r="E75" s="1" t="s">
        <v>68</v>
      </c>
      <c r="M75" s="46"/>
      <c r="N75" s="46"/>
      <c r="O75" s="46"/>
      <c r="P75" s="46"/>
      <c r="Q75" s="46"/>
      <c r="R75" s="46"/>
    </row>
    <row r="76" spans="2:18">
      <c r="C76" s="1" t="s">
        <v>57</v>
      </c>
      <c r="D76" s="67" t="s">
        <v>58</v>
      </c>
      <c r="M76" s="46"/>
      <c r="N76" s="46"/>
      <c r="O76" s="46"/>
      <c r="P76" s="46"/>
      <c r="Q76" s="46"/>
      <c r="R76" s="46"/>
    </row>
    <row r="77" spans="2:18">
      <c r="B77" s="68"/>
      <c r="C77" s="68"/>
      <c r="D77" s="69">
        <f>D78-D79+D80</f>
        <v>5054738280.8999863</v>
      </c>
      <c r="F77" s="66"/>
      <c r="M77" s="46"/>
      <c r="N77" s="46"/>
      <c r="O77" s="46"/>
      <c r="P77" s="46"/>
      <c r="Q77" s="46"/>
      <c r="R77" s="46"/>
    </row>
    <row r="78" spans="2:18">
      <c r="B78" s="70" t="s">
        <v>59</v>
      </c>
      <c r="C78" s="67" t="s">
        <v>60</v>
      </c>
      <c r="D78" s="66">
        <v>5086864932.2099867</v>
      </c>
      <c r="F78" s="66"/>
    </row>
    <row r="79" spans="2:18">
      <c r="B79" s="70" t="s">
        <v>61</v>
      </c>
      <c r="C79" s="67" t="s">
        <v>62</v>
      </c>
      <c r="D79" s="66">
        <v>32126651.310000017</v>
      </c>
      <c r="F79" s="66"/>
    </row>
    <row r="80" spans="2:18">
      <c r="B80" s="71" t="s">
        <v>63</v>
      </c>
      <c r="C80" s="68" t="s">
        <v>64</v>
      </c>
      <c r="D80" s="69">
        <v>0</v>
      </c>
      <c r="F80" s="66"/>
    </row>
    <row r="81" spans="2:6">
      <c r="F81" s="40"/>
    </row>
    <row r="82" spans="2:6">
      <c r="C82" s="65" t="s">
        <v>69</v>
      </c>
      <c r="D82" s="65"/>
      <c r="E82" s="1" t="s">
        <v>68</v>
      </c>
    </row>
    <row r="83" spans="2:6">
      <c r="C83" s="1" t="s">
        <v>57</v>
      </c>
      <c r="D83" s="67" t="s">
        <v>58</v>
      </c>
    </row>
    <row r="84" spans="2:6">
      <c r="B84" s="68"/>
      <c r="C84" s="68"/>
      <c r="D84" s="69">
        <f>D85-D86+D87</f>
        <v>4412398468.7700005</v>
      </c>
      <c r="E84" s="68" t="s">
        <v>56</v>
      </c>
      <c r="F84" s="66"/>
    </row>
    <row r="85" spans="2:6">
      <c r="B85" s="70" t="s">
        <v>59</v>
      </c>
      <c r="C85" s="67" t="s">
        <v>60</v>
      </c>
      <c r="D85" s="66">
        <v>4412398468.7700005</v>
      </c>
      <c r="E85" s="66">
        <v>4509358144.1700001</v>
      </c>
      <c r="F85" s="66"/>
    </row>
    <row r="86" spans="2:6">
      <c r="B86" s="70" t="s">
        <v>61</v>
      </c>
      <c r="C86" s="67" t="s">
        <v>62</v>
      </c>
      <c r="D86" s="66">
        <v>0</v>
      </c>
      <c r="F86" s="66"/>
    </row>
    <row r="87" spans="2:6">
      <c r="B87" s="71" t="s">
        <v>63</v>
      </c>
      <c r="C87" s="68" t="s">
        <v>64</v>
      </c>
      <c r="D87" s="69">
        <v>0</v>
      </c>
      <c r="F87" s="66"/>
    </row>
    <row r="89" spans="2:6">
      <c r="C89" s="65" t="s">
        <v>70</v>
      </c>
      <c r="D89" s="65"/>
      <c r="E89" s="1" t="s">
        <v>71</v>
      </c>
    </row>
    <row r="90" spans="2:6">
      <c r="C90" s="1" t="s">
        <v>57</v>
      </c>
      <c r="D90" s="67" t="s">
        <v>58</v>
      </c>
    </row>
    <row r="91" spans="2:6">
      <c r="B91" s="68"/>
      <c r="C91" s="68"/>
      <c r="D91" s="69">
        <f>D92-D93+D94</f>
        <v>4509358144.1700001</v>
      </c>
    </row>
    <row r="92" spans="2:6">
      <c r="B92" s="70" t="s">
        <v>59</v>
      </c>
      <c r="C92" s="67" t="s">
        <v>60</v>
      </c>
      <c r="D92" s="66">
        <v>4509358144.1700001</v>
      </c>
    </row>
    <row r="93" spans="2:6">
      <c r="B93" s="70" t="s">
        <v>61</v>
      </c>
      <c r="C93" s="67" t="s">
        <v>62</v>
      </c>
      <c r="D93" s="66">
        <v>0</v>
      </c>
    </row>
    <row r="94" spans="2:6">
      <c r="B94" s="71" t="s">
        <v>63</v>
      </c>
      <c r="C94" s="68" t="s">
        <v>64</v>
      </c>
      <c r="D94" s="69"/>
    </row>
    <row r="96" spans="2:6">
      <c r="C96" s="65" t="s">
        <v>72</v>
      </c>
      <c r="D96" s="65"/>
      <c r="E96" s="1" t="s">
        <v>68</v>
      </c>
    </row>
    <row r="97" spans="2:5">
      <c r="C97" s="1" t="s">
        <v>57</v>
      </c>
      <c r="D97" s="67" t="s">
        <v>58</v>
      </c>
    </row>
    <row r="98" spans="2:5">
      <c r="B98" s="68"/>
      <c r="C98" s="68"/>
      <c r="D98" s="69">
        <f>D99-D100+D101</f>
        <v>6773827024.8599997</v>
      </c>
    </row>
    <row r="99" spans="2:5">
      <c r="B99" s="70" t="s">
        <v>59</v>
      </c>
      <c r="C99" s="67" t="s">
        <v>60</v>
      </c>
      <c r="D99" s="66">
        <v>6872653927.8599997</v>
      </c>
    </row>
    <row r="100" spans="2:5">
      <c r="B100" s="70" t="s">
        <v>61</v>
      </c>
      <c r="C100" s="67" t="s">
        <v>62</v>
      </c>
      <c r="D100" s="66">
        <v>98826903</v>
      </c>
    </row>
    <row r="101" spans="2:5">
      <c r="B101" s="71" t="s">
        <v>63</v>
      </c>
      <c r="C101" s="68" t="s">
        <v>64</v>
      </c>
      <c r="D101" s="69"/>
    </row>
    <row r="103" spans="2:5">
      <c r="C103" s="65" t="s">
        <v>73</v>
      </c>
      <c r="D103" s="65"/>
      <c r="E103" s="1" t="s">
        <v>68</v>
      </c>
    </row>
    <row r="104" spans="2:5">
      <c r="C104" s="1" t="s">
        <v>57</v>
      </c>
      <c r="D104" s="67" t="s">
        <v>58</v>
      </c>
    </row>
    <row r="105" spans="2:5">
      <c r="B105" s="68"/>
      <c r="C105" s="68"/>
      <c r="D105" s="69">
        <f>D106-D107+D108-D109</f>
        <v>8345177740.6300011</v>
      </c>
    </row>
    <row r="106" spans="2:5">
      <c r="B106" s="70" t="s">
        <v>59</v>
      </c>
      <c r="C106" s="67" t="s">
        <v>60</v>
      </c>
      <c r="D106" s="66">
        <v>9018953845.5900002</v>
      </c>
    </row>
    <row r="107" spans="2:5">
      <c r="B107" s="70" t="s">
        <v>61</v>
      </c>
      <c r="C107" s="67" t="s">
        <v>62</v>
      </c>
      <c r="D107" s="66">
        <v>66276104.960000001</v>
      </c>
    </row>
    <row r="108" spans="2:5">
      <c r="B108" s="73" t="s">
        <v>63</v>
      </c>
      <c r="C108" s="40" t="s">
        <v>64</v>
      </c>
      <c r="D108" s="66"/>
    </row>
    <row r="109" spans="2:5">
      <c r="B109" s="71" t="s">
        <v>74</v>
      </c>
      <c r="C109" s="68" t="s">
        <v>75</v>
      </c>
      <c r="D109" s="69">
        <v>607500000</v>
      </c>
      <c r="E109" s="1" t="s">
        <v>76</v>
      </c>
    </row>
  </sheetData>
  <mergeCells count="38">
    <mergeCell ref="C96:D96"/>
    <mergeCell ref="C103:D103"/>
    <mergeCell ref="C54:D54"/>
    <mergeCell ref="C61:D61"/>
    <mergeCell ref="C68:D68"/>
    <mergeCell ref="C75:D75"/>
    <mergeCell ref="C82:D82"/>
    <mergeCell ref="C89:D89"/>
    <mergeCell ref="B33:J33"/>
    <mergeCell ref="B34:J34"/>
    <mergeCell ref="B35:J35"/>
    <mergeCell ref="B36:J36"/>
    <mergeCell ref="C48:H48"/>
    <mergeCell ref="C49:H49"/>
    <mergeCell ref="B27:C27"/>
    <mergeCell ref="B28:C28"/>
    <mergeCell ref="B29:C29"/>
    <mergeCell ref="B30:J30"/>
    <mergeCell ref="B31:J31"/>
    <mergeCell ref="B32:J32"/>
    <mergeCell ref="B21:C21"/>
    <mergeCell ref="B22:C22"/>
    <mergeCell ref="B23:C23"/>
    <mergeCell ref="B24:C24"/>
    <mergeCell ref="B25:C25"/>
    <mergeCell ref="B26:C26"/>
    <mergeCell ref="B8:C8"/>
    <mergeCell ref="B9:C9"/>
    <mergeCell ref="B10:C10"/>
    <mergeCell ref="B14:C14"/>
    <mergeCell ref="B18:C18"/>
    <mergeCell ref="B20:C20"/>
    <mergeCell ref="B3:J3"/>
    <mergeCell ref="M3:R6"/>
    <mergeCell ref="B4:J4"/>
    <mergeCell ref="B5:J5"/>
    <mergeCell ref="B6:J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2018-08-14T16:33:32Z</dcterms:created>
  <dcterms:modified xsi:type="dcterms:W3CDTF">2018-08-14T16:35:27Z</dcterms:modified>
</cp:coreProperties>
</file>